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06"/>
  <workbookPr/>
  <mc:AlternateContent xmlns:mc="http://schemas.openxmlformats.org/markup-compatibility/2006">
    <mc:Choice Requires="x15">
      <x15ac:absPath xmlns:x15ac="http://schemas.microsoft.com/office/spreadsheetml/2010/11/ac" url="https://sdhgovbr.sharepoint.com/sites/ObservatrioBrasileIgualdadedeGnero/Documentos Compartilhados/General/RASEAM/Raseam 2025/Tabelas modelo e recebidas/Por capítulo pós renumeração/"/>
    </mc:Choice>
  </mc:AlternateContent>
  <xr:revisionPtr revIDLastSave="317" documentId="8_{3EDA0CC6-A333-4861-8AA6-96FAA3DD73E4}" xr6:coauthVersionLast="47" xr6:coauthVersionMax="47" xr10:uidLastSave="{9B28E99B-BF7B-428D-B8FC-FC86356FC9C7}"/>
  <bookViews>
    <workbookView xWindow="-108" yWindow="-108" windowWidth="23256" windowHeight="12456" firstSheet="7" activeTab="11" xr2:uid="{92E83F8D-4467-4C35-9AB3-AF03F8628B2D}"/>
  </bookViews>
  <sheets>
    <sheet name="7.Esporte" sheetId="4" r:id="rId1"/>
    <sheet name="TAB 7.1" sheetId="2" r:id="rId2"/>
    <sheet name="TAB 7.2" sheetId="5" r:id="rId3"/>
    <sheet name="TAB 7.3" sheetId="6" r:id="rId4"/>
    <sheet name="TAB 7.4" sheetId="3" r:id="rId5"/>
    <sheet name="TAB 7.5" sheetId="7" r:id="rId6"/>
    <sheet name="TAB 7.6" sheetId="8" r:id="rId7"/>
    <sheet name="TAB 7.7" sheetId="9" r:id="rId8"/>
    <sheet name="TAB 7.8" sheetId="10" r:id="rId9"/>
    <sheet name="TAB 7.9" sheetId="11" r:id="rId10"/>
    <sheet name="TAB 7.10" sheetId="12" r:id="rId11"/>
    <sheet name="TAB 7.11" sheetId="13" r:id="rId12"/>
  </sheets>
  <definedNames>
    <definedName name="_xlnm._FilterDatabase" localSheetId="2" hidden="1">'TAB 7.2'!$A$5:$K$25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" i="13" l="1"/>
  <c r="E11" i="13"/>
  <c r="F10" i="13"/>
  <c r="E10" i="13"/>
  <c r="F9" i="13"/>
  <c r="E9" i="13"/>
  <c r="F8" i="13"/>
  <c r="E8" i="13"/>
  <c r="F7" i="13"/>
  <c r="E7" i="13"/>
  <c r="F6" i="13"/>
  <c r="E6" i="13"/>
  <c r="F5" i="13"/>
  <c r="E5" i="13"/>
  <c r="F4" i="13"/>
  <c r="E4" i="13"/>
  <c r="F9" i="12"/>
  <c r="E9" i="12"/>
  <c r="F8" i="12"/>
  <c r="E8" i="12"/>
  <c r="F7" i="12"/>
  <c r="E7" i="12"/>
  <c r="F6" i="12"/>
  <c r="E6" i="12"/>
  <c r="F5" i="12"/>
  <c r="E5" i="12"/>
  <c r="F4" i="12"/>
  <c r="E4" i="12"/>
  <c r="F10" i="11"/>
  <c r="E10" i="11"/>
  <c r="F9" i="11"/>
  <c r="E9" i="11"/>
  <c r="F8" i="11"/>
  <c r="E8" i="11"/>
  <c r="F7" i="11"/>
  <c r="E7" i="11"/>
  <c r="F5" i="11"/>
  <c r="E5" i="11"/>
  <c r="F4" i="11"/>
  <c r="E4" i="11"/>
  <c r="F11" i="10"/>
  <c r="E11" i="10"/>
  <c r="F10" i="10"/>
  <c r="E10" i="10"/>
  <c r="F9" i="10"/>
  <c r="E9" i="10"/>
  <c r="F8" i="10"/>
  <c r="E8" i="10"/>
  <c r="F7" i="10"/>
  <c r="E7" i="10"/>
  <c r="F6" i="10"/>
  <c r="E6" i="10"/>
  <c r="F5" i="10"/>
  <c r="E5" i="10"/>
  <c r="F4" i="10"/>
  <c r="E4" i="10"/>
  <c r="F6" i="9"/>
  <c r="E6" i="9"/>
  <c r="C6" i="9"/>
  <c r="F5" i="9"/>
  <c r="E5" i="9"/>
  <c r="C5" i="9"/>
  <c r="F4" i="9"/>
  <c r="E4" i="9"/>
  <c r="C4" i="9"/>
  <c r="F10" i="8"/>
  <c r="E10" i="8"/>
  <c r="F9" i="8"/>
  <c r="E9" i="8"/>
  <c r="F8" i="8"/>
  <c r="E8" i="8"/>
  <c r="F7" i="8"/>
  <c r="E7" i="8"/>
  <c r="F6" i="8"/>
  <c r="E6" i="8"/>
  <c r="F5" i="8"/>
  <c r="E5" i="8"/>
  <c r="F4" i="8"/>
  <c r="E4" i="8"/>
  <c r="F16" i="7"/>
  <c r="E16" i="7"/>
  <c r="F15" i="7"/>
  <c r="E15" i="7"/>
  <c r="F14" i="7"/>
  <c r="E14" i="7"/>
  <c r="F13" i="7"/>
  <c r="E13" i="7"/>
  <c r="F12" i="7"/>
  <c r="E12" i="7"/>
  <c r="F11" i="7"/>
  <c r="E11" i="7"/>
  <c r="F10" i="7"/>
  <c r="E10" i="7"/>
  <c r="F9" i="7"/>
  <c r="E9" i="7"/>
  <c r="F8" i="7"/>
  <c r="E8" i="7"/>
  <c r="F7" i="7"/>
  <c r="E7" i="7"/>
  <c r="F6" i="7"/>
  <c r="E6" i="7"/>
  <c r="F5" i="7"/>
  <c r="E5" i="7"/>
  <c r="D4" i="7"/>
  <c r="C4" i="7"/>
  <c r="B4" i="7"/>
  <c r="G27" i="6"/>
  <c r="K27" i="6" s="1"/>
  <c r="K26" i="6"/>
  <c r="J26" i="6"/>
  <c r="G26" i="6"/>
  <c r="K25" i="6"/>
  <c r="G25" i="6"/>
  <c r="J25" i="6" s="1"/>
  <c r="F25" i="6"/>
  <c r="E25" i="6"/>
  <c r="B25" i="6"/>
  <c r="G24" i="6"/>
  <c r="J24" i="6" s="1"/>
  <c r="F24" i="6"/>
  <c r="E24" i="6"/>
  <c r="B24" i="6"/>
  <c r="G23" i="6"/>
  <c r="K23" i="6" s="1"/>
  <c r="E23" i="6"/>
  <c r="B23" i="6"/>
  <c r="F23" i="6" s="1"/>
  <c r="G22" i="6"/>
  <c r="K22" i="6" s="1"/>
  <c r="E22" i="6"/>
  <c r="B22" i="6"/>
  <c r="F22" i="6" s="1"/>
  <c r="K21" i="6"/>
  <c r="G21" i="6"/>
  <c r="J21" i="6" s="1"/>
  <c r="F21" i="6"/>
  <c r="E21" i="6"/>
  <c r="B21" i="6"/>
  <c r="K20" i="6"/>
  <c r="G20" i="6"/>
  <c r="J20" i="6" s="1"/>
  <c r="F20" i="6"/>
  <c r="E20" i="6"/>
  <c r="B20" i="6"/>
  <c r="G19" i="6"/>
  <c r="K19" i="6" s="1"/>
  <c r="E19" i="6"/>
  <c r="B19" i="6"/>
  <c r="F19" i="6" s="1"/>
  <c r="G18" i="6"/>
  <c r="K18" i="6" s="1"/>
  <c r="E18" i="6"/>
  <c r="B18" i="6"/>
  <c r="F18" i="6" s="1"/>
  <c r="K17" i="6"/>
  <c r="G17" i="6"/>
  <c r="J17" i="6" s="1"/>
  <c r="F17" i="6"/>
  <c r="E17" i="6"/>
  <c r="B17" i="6"/>
  <c r="K16" i="6"/>
  <c r="G16" i="6"/>
  <c r="J16" i="6" s="1"/>
  <c r="F16" i="6"/>
  <c r="E16" i="6"/>
  <c r="B16" i="6"/>
  <c r="G15" i="6"/>
  <c r="K15" i="6" s="1"/>
  <c r="E15" i="6"/>
  <c r="B15" i="6"/>
  <c r="F15" i="6" s="1"/>
  <c r="K14" i="6"/>
  <c r="G14" i="6"/>
  <c r="J14" i="6" s="1"/>
  <c r="E14" i="6"/>
  <c r="B14" i="6"/>
  <c r="F14" i="6" s="1"/>
  <c r="K13" i="6"/>
  <c r="G13" i="6"/>
  <c r="J13" i="6" s="1"/>
  <c r="F13" i="6"/>
  <c r="E13" i="6"/>
  <c r="B13" i="6"/>
  <c r="K12" i="6"/>
  <c r="G12" i="6"/>
  <c r="J12" i="6" s="1"/>
  <c r="F12" i="6"/>
  <c r="E12" i="6"/>
  <c r="B12" i="6"/>
  <c r="G11" i="6"/>
  <c r="K11" i="6" s="1"/>
  <c r="E11" i="6"/>
  <c r="B11" i="6"/>
  <c r="F11" i="6" s="1"/>
  <c r="G10" i="6"/>
  <c r="K10" i="6" s="1"/>
  <c r="E10" i="6"/>
  <c r="B10" i="6"/>
  <c r="F10" i="6" s="1"/>
  <c r="K9" i="6"/>
  <c r="G9" i="6"/>
  <c r="J9" i="6" s="1"/>
  <c r="F9" i="6"/>
  <c r="E9" i="6"/>
  <c r="B9" i="6"/>
  <c r="K8" i="6"/>
  <c r="G8" i="6"/>
  <c r="J8" i="6" s="1"/>
  <c r="F8" i="6"/>
  <c r="E8" i="6"/>
  <c r="B8" i="6"/>
  <c r="G7" i="6"/>
  <c r="K7" i="6" s="1"/>
  <c r="E7" i="6"/>
  <c r="B7" i="6"/>
  <c r="F7" i="6" s="1"/>
  <c r="G6" i="6"/>
  <c r="K6" i="6" s="1"/>
  <c r="E6" i="6"/>
  <c r="B6" i="6"/>
  <c r="F6" i="6" s="1"/>
  <c r="K5" i="6"/>
  <c r="I5" i="6"/>
  <c r="H5" i="6"/>
  <c r="G5" i="6"/>
  <c r="J5" i="6" s="1"/>
  <c r="D5" i="6"/>
  <c r="F5" i="6" s="1"/>
  <c r="C5" i="6"/>
  <c r="B5" i="6" s="1"/>
  <c r="E5" i="6" s="1"/>
  <c r="G25" i="5"/>
  <c r="E25" i="5"/>
  <c r="B25" i="5"/>
  <c r="F25" i="5" s="1"/>
  <c r="K24" i="5"/>
  <c r="G24" i="5"/>
  <c r="J24" i="5" s="1"/>
  <c r="F24" i="5"/>
  <c r="E24" i="5"/>
  <c r="B24" i="5"/>
  <c r="G23" i="5"/>
  <c r="F23" i="5"/>
  <c r="E23" i="5"/>
  <c r="B23" i="5"/>
  <c r="G22" i="5"/>
  <c r="F22" i="5"/>
  <c r="E22" i="5"/>
  <c r="B22" i="5"/>
  <c r="G21" i="5"/>
  <c r="F21" i="5"/>
  <c r="E21" i="5"/>
  <c r="B21" i="5"/>
  <c r="G20" i="5"/>
  <c r="F20" i="5"/>
  <c r="E20" i="5"/>
  <c r="B20" i="5"/>
  <c r="G19" i="5"/>
  <c r="F19" i="5"/>
  <c r="E19" i="5"/>
  <c r="B19" i="5"/>
  <c r="K18" i="5"/>
  <c r="G18" i="5"/>
  <c r="J18" i="5" s="1"/>
  <c r="E18" i="5"/>
  <c r="B18" i="5"/>
  <c r="F18" i="5" s="1"/>
  <c r="G17" i="5"/>
  <c r="E17" i="5"/>
  <c r="B17" i="5"/>
  <c r="F17" i="5" s="1"/>
  <c r="G16" i="5"/>
  <c r="E16" i="5"/>
  <c r="B16" i="5"/>
  <c r="F16" i="5" s="1"/>
  <c r="G15" i="5"/>
  <c r="E15" i="5"/>
  <c r="B15" i="5"/>
  <c r="F15" i="5" s="1"/>
  <c r="G14" i="5"/>
  <c r="E14" i="5"/>
  <c r="B14" i="5"/>
  <c r="F14" i="5" s="1"/>
  <c r="G13" i="5"/>
  <c r="E13" i="5"/>
  <c r="B13" i="5"/>
  <c r="F13" i="5" s="1"/>
  <c r="G12" i="5"/>
  <c r="E12" i="5"/>
  <c r="B12" i="5"/>
  <c r="F12" i="5" s="1"/>
  <c r="G11" i="5"/>
  <c r="J11" i="5" s="1"/>
  <c r="F11" i="5"/>
  <c r="E11" i="5"/>
  <c r="B11" i="5"/>
  <c r="G10" i="5"/>
  <c r="F10" i="5"/>
  <c r="E10" i="5"/>
  <c r="B10" i="5"/>
  <c r="G9" i="5"/>
  <c r="B9" i="5"/>
  <c r="F9" i="5" s="1"/>
  <c r="G8" i="5"/>
  <c r="F8" i="5"/>
  <c r="E8" i="5"/>
  <c r="B8" i="5"/>
  <c r="K7" i="5"/>
  <c r="G7" i="5"/>
  <c r="J7" i="5" s="1"/>
  <c r="F7" i="5"/>
  <c r="E7" i="5"/>
  <c r="B7" i="5"/>
  <c r="G6" i="5"/>
  <c r="J6" i="5" s="1"/>
  <c r="B6" i="5"/>
  <c r="F6" i="5" s="1"/>
  <c r="I5" i="5"/>
  <c r="K5" i="5" s="1"/>
  <c r="H5" i="5"/>
  <c r="G5" i="5"/>
  <c r="J5" i="5" s="1"/>
  <c r="D5" i="5"/>
  <c r="C5" i="5"/>
  <c r="F10" i="3"/>
  <c r="E10" i="3"/>
  <c r="C4" i="3"/>
  <c r="E4" i="3" s="1"/>
  <c r="D4" i="3"/>
  <c r="F4" i="3" s="1"/>
  <c r="B4" i="3"/>
  <c r="E6" i="3"/>
  <c r="F6" i="3"/>
  <c r="E7" i="3"/>
  <c r="F7" i="3"/>
  <c r="E8" i="3"/>
  <c r="F8" i="3"/>
  <c r="E9" i="3"/>
  <c r="F9" i="3"/>
  <c r="E11" i="3"/>
  <c r="F11" i="3"/>
  <c r="E12" i="3"/>
  <c r="F12" i="3"/>
  <c r="E13" i="3"/>
  <c r="F13" i="3"/>
  <c r="E14" i="3"/>
  <c r="F14" i="3"/>
  <c r="E15" i="3"/>
  <c r="F15" i="3"/>
  <c r="F5" i="3"/>
  <c r="E5" i="3"/>
  <c r="E5" i="2"/>
  <c r="F5" i="2"/>
  <c r="K5" i="2"/>
  <c r="J5" i="2"/>
  <c r="K13" i="2"/>
  <c r="J13" i="2"/>
  <c r="F13" i="2"/>
  <c r="E13" i="2"/>
  <c r="K12" i="2"/>
  <c r="J12" i="2"/>
  <c r="F12" i="2"/>
  <c r="E12" i="2"/>
  <c r="K11" i="2"/>
  <c r="J11" i="2"/>
  <c r="F11" i="2"/>
  <c r="E11" i="2"/>
  <c r="K10" i="2"/>
  <c r="J10" i="2"/>
  <c r="F10" i="2"/>
  <c r="E10" i="2"/>
  <c r="K9" i="2"/>
  <c r="J9" i="2"/>
  <c r="F9" i="2"/>
  <c r="E9" i="2"/>
  <c r="K8" i="2"/>
  <c r="J8" i="2"/>
  <c r="F8" i="2"/>
  <c r="E8" i="2"/>
  <c r="K7" i="2"/>
  <c r="J7" i="2"/>
  <c r="F7" i="2"/>
  <c r="E7" i="2"/>
  <c r="K6" i="2"/>
  <c r="J6" i="2"/>
  <c r="F6" i="2"/>
  <c r="E6" i="2"/>
  <c r="K24" i="6" l="1"/>
  <c r="K6" i="5"/>
  <c r="K11" i="5"/>
  <c r="B5" i="5"/>
  <c r="F5" i="5" s="1"/>
  <c r="J7" i="6"/>
  <c r="J11" i="6"/>
  <c r="J15" i="6"/>
  <c r="J19" i="6"/>
  <c r="J23" i="6"/>
  <c r="J6" i="6"/>
  <c r="J10" i="6"/>
  <c r="J18" i="6"/>
  <c r="J22" i="6"/>
  <c r="J27" i="6"/>
  <c r="E6" i="5"/>
  <c r="E9" i="5"/>
  <c r="E5" i="5" l="1"/>
</calcChain>
</file>

<file path=xl/sharedStrings.xml><?xml version="1.0" encoding="utf-8"?>
<sst xmlns="http://schemas.openxmlformats.org/spreadsheetml/2006/main" count="371" uniqueCount="113">
  <si>
    <t>7. Mulheres no esporte</t>
  </si>
  <si>
    <t>Tabela</t>
  </si>
  <si>
    <t>Indicador</t>
  </si>
  <si>
    <t>Fonte</t>
  </si>
  <si>
    <t>7.1</t>
  </si>
  <si>
    <t>Atletas brasileiras(os) e técnicas(os) nos Jogos Olímpicos de Paris, total e distribuição percentual por sexo, segundo a modalidade esportiva - 2024</t>
  </si>
  <si>
    <t>COB</t>
  </si>
  <si>
    <t>7.2</t>
  </si>
  <si>
    <t>Atletas brasileiras(os) e parceiras(os) de atletas nos Jogos Paralímpicos de Paris, total e distribuição percentual por sexo, segundo a modalidade esportiva - 2024</t>
  </si>
  <si>
    <t>CPB</t>
  </si>
  <si>
    <t>7.3</t>
  </si>
  <si>
    <t>Técnicas(os) e oficiais nos Jogos Paralímpicos de Paris, total e distribuição percentual por sexo, segundo a modalidade esportiva - 2024</t>
  </si>
  <si>
    <t>7.4</t>
  </si>
  <si>
    <t>Atletas brasileiras(os) medalhistas nos Jogos Olímpicos de Paris, total e distribuição percentual por sexo, segundo a modalidade esportiva - 2024</t>
  </si>
  <si>
    <t>COI</t>
  </si>
  <si>
    <t>7.5</t>
  </si>
  <si>
    <t>Atletas brasileiras(os) medalhistas nos Jogos Paralímpicos de Paris, total e distribuição percentual por sexo, segundo a modalidade esportiva - 2024</t>
  </si>
  <si>
    <t>7.6</t>
  </si>
  <si>
    <t>Atletas contempladas(os) com Bolsa Atleta, total e distribuição percentual por sexo, segundo as categorias - Brasil - 2023</t>
  </si>
  <si>
    <t>Ministério do Esporte</t>
  </si>
  <si>
    <t>7.7</t>
  </si>
  <si>
    <t>Atletas contempladas(os) com Bolsa Atleta que possuem alguma deficiência, total, distribuição percentual por sexo e proporção em relação ao total de atletas contempladas(os) com Bolsa Atleta - Brasil - 2023</t>
  </si>
  <si>
    <t>7.8</t>
  </si>
  <si>
    <t>Atletas contempladas(os) com Bolsa Atleta na categoria nacional, total e distribuição percentual por sexo, segundo as modalidades esportivas - Brasil - 2023</t>
  </si>
  <si>
    <t>7.9</t>
  </si>
  <si>
    <t>Atletas contempladas(os) com Bolsa Atleta na categoria olímpica/paralímpica, total e distribuição percentual por sexo, segundo as modalidades esportivas - Brasil - 2023</t>
  </si>
  <si>
    <t>7.10</t>
  </si>
  <si>
    <t>Atletas contempladas(os) com Bolsa Atleta na categoria Pódio, total e distribuição percentual por sexo, segundo as modalidades esportivas - Brasil - 2023</t>
  </si>
  <si>
    <t>7.11</t>
  </si>
  <si>
    <t>Atletas contempladas(os) com Bolsa Atleta na categoria internacional, total e distribuição percentual por sexo, segundo as modalidades esportivas - Brasil - 2023</t>
  </si>
  <si>
    <t>Tabela 7.1 - Atletas brasileiras(os) e técnicas(os) nos Jogos Olímpicos de Paris, total e distribuição percentual por sexo, segundo a modalidade esportiva - 2024</t>
  </si>
  <si>
    <t>Modalidades</t>
  </si>
  <si>
    <t>Atletas</t>
  </si>
  <si>
    <t>Técnicas (os)</t>
  </si>
  <si>
    <t>Total</t>
  </si>
  <si>
    <t>Distribuição (%)</t>
  </si>
  <si>
    <t>Mulheres</t>
  </si>
  <si>
    <t>Homens</t>
  </si>
  <si>
    <t>Total (1)</t>
  </si>
  <si>
    <t>Atletismo</t>
  </si>
  <si>
    <t>Basquete</t>
  </si>
  <si>
    <t>Futebol</t>
  </si>
  <si>
    <t>Ginástica Artística</t>
  </si>
  <si>
    <t>Judô</t>
  </si>
  <si>
    <t>Natação</t>
  </si>
  <si>
    <t>Voleibol</t>
  </si>
  <si>
    <t>Vôlei de praia</t>
  </si>
  <si>
    <t>Fonte: Lista Final de Credenciados pelo COB nos Jogos Olímpicos.</t>
  </si>
  <si>
    <t>Nota: Técnicas(os) incluem treinadoras(es) e assistentes.</t>
  </si>
  <si>
    <t>(1) Inclui todas as modalidades, não só as descritas na tabela.</t>
  </si>
  <si>
    <t>Tabela 7.2 - Atletas brasileiras(os) e parceiras(os) de atletas nos Jogos Paralímpicos de Paris, total e distribuição percentual por sexo, segundo a modalidade esportiva - 2024</t>
  </si>
  <si>
    <t>Parceiras(os) de atleta (1)</t>
  </si>
  <si>
    <t>Bocha</t>
  </si>
  <si>
    <t>Canoagem</t>
  </si>
  <si>
    <t>-</t>
  </si>
  <si>
    <t>Ciclismo</t>
  </si>
  <si>
    <t>Esgrima em Cadeira de Rodas</t>
  </si>
  <si>
    <t>Futebol de Cegos</t>
  </si>
  <si>
    <t>Goalball</t>
  </si>
  <si>
    <t>Halterofilismo</t>
  </si>
  <si>
    <t>Hipismo</t>
  </si>
  <si>
    <t>Parabadminton</t>
  </si>
  <si>
    <t>Remo</t>
  </si>
  <si>
    <t>Taekwondo</t>
  </si>
  <si>
    <t>Tênis de Mesa</t>
  </si>
  <si>
    <t>Tênis em Cadeira de Rodas</t>
  </si>
  <si>
    <t>Tiro com Arco</t>
  </si>
  <si>
    <t>Tiro Esportivo</t>
  </si>
  <si>
    <t>Triathlon</t>
  </si>
  <si>
    <t>Vôleibol Sentado</t>
  </si>
  <si>
    <t>Fonte: Lista Final de Credenciados pelo CPB nos Jogos Paralímpicos</t>
  </si>
  <si>
    <t>(1) Inclui atletas-guia do atletismo e do triathlon, calheiras(os) da bocha, goleiras(os) do futebol de cegos e timoneiras(os) do remo.</t>
  </si>
  <si>
    <t>https://cpb.org.br/noticias/conheca-todos-os-atletas-paralimpicos-do-brasil-com-o-guia-de-imprensa-dos-jogos-paralimpicos-de-paris-2024/</t>
  </si>
  <si>
    <t>Tabela 7.3 - Técnicas(os) e oficiais nos Jogos Paralímpicos de Paris, total e distribuição percentual por sexo, segundo a modalidade esportiva - 2024</t>
  </si>
  <si>
    <t>Técnicas(os)</t>
  </si>
  <si>
    <t>Oficiais</t>
  </si>
  <si>
    <t>Equipe Saúde</t>
  </si>
  <si>
    <t>Equipe Escritório</t>
  </si>
  <si>
    <t>Tabela 7.4 - Atletas brasileiras(os) medalhistas nos Jogos Olímpicos de Paris, total e distribuição percentual por sexo, segundo a modalidade esportiva - 2024</t>
  </si>
  <si>
    <t>Medalhas</t>
  </si>
  <si>
    <t>Boxe</t>
  </si>
  <si>
    <t>Canoagem velocidade</t>
  </si>
  <si>
    <t>Ginástica artística</t>
  </si>
  <si>
    <t>Judô (1)</t>
  </si>
  <si>
    <t>Skate</t>
  </si>
  <si>
    <t>Surfe</t>
  </si>
  <si>
    <t>Vôlei</t>
  </si>
  <si>
    <t>Fonte: Comitê Olímpico Internacional.</t>
  </si>
  <si>
    <t>(1) Uma medalha foi por equipe mista, sendo contabilizada para homens e mulheres.</t>
  </si>
  <si>
    <t>Tabela 7.5 - Atletas brasileiras(os) medalhistas nos Jogos Paralímpicos de Paris, total e distribuição percentual por sexo, segundo a modalidade esportiva - 2024</t>
  </si>
  <si>
    <t>Futebol de cegos</t>
  </si>
  <si>
    <t>Natação (1)</t>
  </si>
  <si>
    <t>Tênis de mesa</t>
  </si>
  <si>
    <t>Tiro esportivo</t>
  </si>
  <si>
    <t>(1) Três medalhas foram por equipe mista, sendo contabilizadas para homens e mulheres.</t>
  </si>
  <si>
    <t>Tabela 7.6 - Atletas contempladas(os) com Bolsa Atleta, total e distribuição percentual por sexo, segundo as categorias - Brasil - 2023</t>
  </si>
  <si>
    <t>Categorias</t>
  </si>
  <si>
    <t>Atleta de Base</t>
  </si>
  <si>
    <t>Estudantil</t>
  </si>
  <si>
    <t>Internacional</t>
  </si>
  <si>
    <t>Nacional</t>
  </si>
  <si>
    <t>Olímpico / Paralímpico</t>
  </si>
  <si>
    <t>Pódio</t>
  </si>
  <si>
    <t>Fonte: Ministério do Esporte, Bolsa Atleta.</t>
  </si>
  <si>
    <t>Tabela 7.7 - Atletas contempladas(os) com Bolsa Atleta que possuem alguma deficiência, total, distribuição percentual por sexo e proporção em relação ao total de atletas contempladas(os) com Bolsa Atleta - Brasil - 2023</t>
  </si>
  <si>
    <t>Sexo</t>
  </si>
  <si>
    <t>Atletas com deficiência</t>
  </si>
  <si>
    <t>Proporção em relação ao total de atletas (%)</t>
  </si>
  <si>
    <t xml:space="preserve">Homens </t>
  </si>
  <si>
    <t>Tabela 7.8 - Atletas contempladas(os) com Bolsa Atleta na categoria nacional, total e distribuição percentual por sexo, segundo as modalidades esportivas - Brasil - 2023</t>
  </si>
  <si>
    <r>
      <t>Tabela 7.9 - Atletas contempladas(os) com Bolsa A</t>
    </r>
    <r>
      <rPr>
        <b/>
        <sz val="12"/>
        <rFont val="Verdana"/>
      </rPr>
      <t>tleta na categoria olímpica/paralímpica</t>
    </r>
    <r>
      <rPr>
        <b/>
        <sz val="12"/>
        <color theme="1"/>
        <rFont val="Verdana"/>
      </rPr>
      <t xml:space="preserve"> total e distribuição percentual por sexo, segundo as modalidades esportivas - Brasil - 2023</t>
    </r>
  </si>
  <si>
    <t>Tabela 7.10 - Atletas contempladas(os) com Bolsa Atleta na categoria Pódio, total e distribuição percentual por sexo, segundo as modalidades esportivas - Brasil - 2023</t>
  </si>
  <si>
    <t>Tabela 7.11 - Atletas contempladas(os) com Bolsa Atleta na categoria internacional, total e distribuição percentual por sexo, segundo as modalidades esportivas - Brasil - 2023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</si>
</sst>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0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2"/>
      <color theme="1"/>
      <name val="Arial"/>
      <family val="2"/>
    </font>
    <font>
      <sz val="12"/>
      <color rgb="FF000000"/>
      <name val="Verdana"/>
      <family val="2"/>
    </font>
    <font>
      <sz val="12"/>
      <name val="Verdana"/>
      <family val="2"/>
    </font>
    <font>
      <sz val="11"/>
      <color rgb="FFFF0000"/>
      <name val="Aptos Narrow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1"/>
      <color rgb="FF242424"/>
      <name val="Aptos Narrow"/>
      <family val="2"/>
    </font>
    <font>
      <sz val="10"/>
      <color rgb="FF000000"/>
      <name val="Arial"/>
      <family val="2"/>
    </font>
    <font>
      <b/>
      <sz val="11"/>
      <color theme="1"/>
      <name val="Aptos Narrow"/>
      <family val="2"/>
      <scheme val="minor"/>
    </font>
    <font>
      <b/>
      <sz val="12"/>
      <color theme="1"/>
      <name val="Verdana"/>
      <family val="2"/>
    </font>
    <font>
      <sz val="12"/>
      <color theme="1"/>
      <name val="Verdana"/>
      <family val="2"/>
    </font>
    <font>
      <u/>
      <sz val="11"/>
      <color theme="10"/>
      <name val="Aptos Narrow"/>
      <family val="2"/>
      <scheme val="minor"/>
    </font>
    <font>
      <sz val="10"/>
      <color rgb="FFFF0000"/>
      <name val="Arial"/>
      <family val="2"/>
    </font>
    <font>
      <sz val="12"/>
      <name val="Arial"/>
      <family val="2"/>
    </font>
    <font>
      <b/>
      <sz val="12"/>
      <color theme="1"/>
      <name val="Verdana"/>
    </font>
    <font>
      <sz val="12"/>
      <color theme="1"/>
      <name val="Verdana"/>
    </font>
    <font>
      <sz val="10"/>
      <color rgb="FF000000"/>
      <name val="Verdana"/>
    </font>
    <font>
      <b/>
      <sz val="12"/>
      <name val="Verdana"/>
    </font>
    <font>
      <sz val="10"/>
      <color theme="1"/>
      <name val="Verdana"/>
    </font>
    <font>
      <sz val="11"/>
      <color theme="1"/>
      <name val="Verdana"/>
    </font>
    <font>
      <sz val="11"/>
      <color rgb="FFFF0000"/>
      <name val="Verdana"/>
    </font>
    <font>
      <sz val="12"/>
      <color rgb="FF000000"/>
      <name val="Verdana"/>
    </font>
    <font>
      <sz val="10"/>
      <color rgb="FFFF0000"/>
      <name val="Verdana"/>
    </font>
    <font>
      <u/>
      <sz val="11"/>
      <color theme="10"/>
      <name val="Verdana"/>
    </font>
    <font>
      <sz val="10"/>
      <name val="Verdana"/>
    </font>
    <font>
      <sz val="12"/>
      <name val="Verdana"/>
    </font>
    <font>
      <sz val="10"/>
      <color theme="1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4" fillId="0" borderId="0" applyNumberFormat="0" applyFill="0" applyBorder="0" applyAlignment="0" applyProtection="0"/>
  </cellStyleXfs>
  <cellXfs count="10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0" fillId="0" borderId="0" xfId="0" applyAlignment="1">
      <alignment vertical="center"/>
    </xf>
    <xf numFmtId="0" fontId="12" fillId="0" borderId="1" xfId="0" applyFont="1" applyBorder="1" applyAlignment="1">
      <alignment vertical="center"/>
    </xf>
    <xf numFmtId="0" fontId="12" fillId="0" borderId="1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13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vertical="center" wrapText="1"/>
    </xf>
    <xf numFmtId="0" fontId="4" fillId="0" borderId="5" xfId="0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vertical="center" wrapText="1"/>
    </xf>
    <xf numFmtId="0" fontId="13" fillId="0" borderId="8" xfId="0" applyFont="1" applyBorder="1" applyAlignment="1">
      <alignment horizontal="center" vertical="center"/>
    </xf>
    <xf numFmtId="0" fontId="11" fillId="0" borderId="0" xfId="0" applyFont="1"/>
    <xf numFmtId="0" fontId="15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164" fontId="0" fillId="0" borderId="0" xfId="0" applyNumberFormat="1"/>
    <xf numFmtId="0" fontId="16" fillId="0" borderId="0" xfId="0" applyFont="1" applyAlignment="1">
      <alignment horizontal="left"/>
    </xf>
    <xf numFmtId="0" fontId="18" fillId="0" borderId="2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/>
    </xf>
    <xf numFmtId="0" fontId="17" fillId="0" borderId="2" xfId="0" applyFont="1" applyBorder="1" applyAlignment="1">
      <alignment horizontal="left" vertical="center"/>
    </xf>
    <xf numFmtId="0" fontId="17" fillId="0" borderId="2" xfId="0" applyFont="1" applyBorder="1" applyAlignment="1">
      <alignment horizontal="right" vertical="center"/>
    </xf>
    <xf numFmtId="164" fontId="17" fillId="0" borderId="2" xfId="0" applyNumberFormat="1" applyFont="1" applyBorder="1" applyAlignment="1">
      <alignment horizontal="right" vertical="center"/>
    </xf>
    <xf numFmtId="0" fontId="18" fillId="0" borderId="2" xfId="0" applyFont="1" applyBorder="1"/>
    <xf numFmtId="164" fontId="18" fillId="0" borderId="2" xfId="0" applyNumberFormat="1" applyFont="1" applyBorder="1"/>
    <xf numFmtId="0" fontId="19" fillId="0" borderId="0" xfId="0" applyFont="1"/>
    <xf numFmtId="0" fontId="18" fillId="0" borderId="0" xfId="0" applyFont="1"/>
    <xf numFmtId="0" fontId="18" fillId="0" borderId="1" xfId="0" applyFont="1" applyBorder="1" applyAlignment="1">
      <alignment horizontal="center"/>
    </xf>
    <xf numFmtId="0" fontId="17" fillId="0" borderId="1" xfId="0" applyFont="1" applyBorder="1" applyAlignment="1">
      <alignment horizontal="left"/>
    </xf>
    <xf numFmtId="0" fontId="17" fillId="0" borderId="1" xfId="0" applyFont="1" applyBorder="1" applyAlignment="1">
      <alignment horizontal="center"/>
    </xf>
    <xf numFmtId="164" fontId="17" fillId="0" borderId="1" xfId="1" applyNumberFormat="1" applyFont="1" applyBorder="1" applyAlignment="1">
      <alignment horizontal="center"/>
    </xf>
    <xf numFmtId="0" fontId="20" fillId="0" borderId="1" xfId="0" applyFont="1" applyBorder="1" applyAlignment="1">
      <alignment horizontal="center"/>
    </xf>
    <xf numFmtId="0" fontId="18" fillId="0" borderId="1" xfId="0" applyFont="1" applyBorder="1" applyAlignment="1">
      <alignment horizontal="left"/>
    </xf>
    <xf numFmtId="164" fontId="18" fillId="0" borderId="1" xfId="1" applyNumberFormat="1" applyFont="1" applyBorder="1" applyAlignment="1">
      <alignment horizontal="center"/>
    </xf>
    <xf numFmtId="0" fontId="21" fillId="0" borderId="0" xfId="0" applyFont="1"/>
    <xf numFmtId="0" fontId="22" fillId="0" borderId="0" xfId="0" applyFont="1"/>
    <xf numFmtId="0" fontId="23" fillId="0" borderId="0" xfId="0" applyFont="1"/>
    <xf numFmtId="0" fontId="24" fillId="0" borderId="1" xfId="0" applyFont="1" applyBorder="1" applyAlignment="1">
      <alignment horizontal="left"/>
    </xf>
    <xf numFmtId="0" fontId="25" fillId="0" borderId="0" xfId="0" applyFont="1" applyAlignment="1">
      <alignment horizontal="left"/>
    </xf>
    <xf numFmtId="0" fontId="26" fillId="0" borderId="0" xfId="2" applyFont="1"/>
    <xf numFmtId="0" fontId="18" fillId="0" borderId="3" xfId="0" applyFont="1" applyBorder="1" applyAlignment="1">
      <alignment horizontal="center"/>
    </xf>
    <xf numFmtId="164" fontId="17" fillId="0" borderId="3" xfId="1" applyNumberFormat="1" applyFont="1" applyBorder="1" applyAlignment="1">
      <alignment horizontal="center"/>
    </xf>
    <xf numFmtId="164" fontId="17" fillId="0" borderId="2" xfId="1" applyNumberFormat="1" applyFont="1" applyBorder="1" applyAlignment="1">
      <alignment horizontal="center"/>
    </xf>
    <xf numFmtId="164" fontId="18" fillId="0" borderId="14" xfId="1" applyNumberFormat="1" applyFont="1" applyBorder="1" applyAlignment="1">
      <alignment horizontal="center"/>
    </xf>
    <xf numFmtId="0" fontId="18" fillId="0" borderId="2" xfId="0" applyFont="1" applyBorder="1" applyAlignment="1">
      <alignment horizontal="left" vertical="center"/>
    </xf>
    <xf numFmtId="0" fontId="18" fillId="0" borderId="16" xfId="0" applyFont="1" applyBorder="1"/>
    <xf numFmtId="0" fontId="27" fillId="0" borderId="0" xfId="0" applyFont="1"/>
    <xf numFmtId="164" fontId="17" fillId="0" borderId="2" xfId="0" applyNumberFormat="1" applyFont="1" applyBorder="1"/>
    <xf numFmtId="0" fontId="17" fillId="0" borderId="2" xfId="0" applyFont="1" applyBorder="1" applyAlignment="1">
      <alignment horizontal="left"/>
    </xf>
    <xf numFmtId="3" fontId="17" fillId="0" borderId="2" xfId="0" applyNumberFormat="1" applyFont="1" applyBorder="1" applyAlignment="1">
      <alignment horizontal="center"/>
    </xf>
    <xf numFmtId="164" fontId="17" fillId="0" borderId="2" xfId="0" applyNumberFormat="1" applyFont="1" applyBorder="1" applyAlignment="1">
      <alignment horizontal="center"/>
    </xf>
    <xf numFmtId="0" fontId="18" fillId="0" borderId="2" xfId="0" applyFont="1" applyBorder="1" applyAlignment="1">
      <alignment horizontal="left"/>
    </xf>
    <xf numFmtId="164" fontId="18" fillId="0" borderId="2" xfId="0" applyNumberFormat="1" applyFont="1" applyBorder="1" applyAlignment="1">
      <alignment horizontal="center"/>
    </xf>
    <xf numFmtId="3" fontId="18" fillId="0" borderId="2" xfId="0" applyNumberFormat="1" applyFont="1" applyBorder="1" applyAlignment="1">
      <alignment horizontal="center"/>
    </xf>
    <xf numFmtId="0" fontId="28" fillId="0" borderId="2" xfId="0" applyFont="1" applyBorder="1" applyAlignment="1">
      <alignment horizontal="left"/>
    </xf>
    <xf numFmtId="0" fontId="18" fillId="0" borderId="0" xfId="0" applyFont="1" applyAlignment="1">
      <alignment horizontal="center"/>
    </xf>
    <xf numFmtId="0" fontId="18" fillId="0" borderId="2" xfId="0" applyFont="1" applyBorder="1" applyAlignment="1">
      <alignment horizontal="center" wrapText="1"/>
    </xf>
    <xf numFmtId="164" fontId="20" fillId="0" borderId="2" xfId="1" applyNumberFormat="1" applyFont="1" applyBorder="1" applyAlignment="1">
      <alignment horizontal="center"/>
    </xf>
    <xf numFmtId="164" fontId="28" fillId="0" borderId="2" xfId="1" applyNumberFormat="1" applyFont="1" applyBorder="1" applyAlignment="1">
      <alignment horizontal="center"/>
    </xf>
    <xf numFmtId="0" fontId="17" fillId="0" borderId="2" xfId="0" applyFont="1" applyBorder="1" applyAlignment="1">
      <alignment horizontal="center"/>
    </xf>
    <xf numFmtId="0" fontId="18" fillId="0" borderId="0" xfId="0" applyFont="1" applyAlignment="1">
      <alignment horizontal="left"/>
    </xf>
    <xf numFmtId="0" fontId="17" fillId="0" borderId="2" xfId="0" applyFont="1" applyBorder="1" applyAlignment="1">
      <alignment horizontal="center" vertical="center"/>
    </xf>
    <xf numFmtId="164" fontId="17" fillId="0" borderId="2" xfId="0" applyNumberFormat="1" applyFont="1" applyBorder="1" applyAlignment="1">
      <alignment horizontal="center" vertical="center"/>
    </xf>
    <xf numFmtId="164" fontId="18" fillId="0" borderId="2" xfId="0" applyNumberFormat="1" applyFont="1" applyBorder="1" applyAlignment="1">
      <alignment horizontal="center" vertical="center"/>
    </xf>
    <xf numFmtId="164" fontId="17" fillId="0" borderId="2" xfId="1" applyNumberFormat="1" applyFont="1" applyBorder="1" applyAlignment="1">
      <alignment horizontal="center" vertical="center"/>
    </xf>
    <xf numFmtId="164" fontId="18" fillId="0" borderId="2" xfId="1" applyNumberFormat="1" applyFont="1" applyBorder="1" applyAlignment="1">
      <alignment horizontal="center" vertical="center"/>
    </xf>
    <xf numFmtId="3" fontId="13" fillId="0" borderId="2" xfId="0" applyNumberFormat="1" applyFont="1" applyBorder="1" applyAlignment="1">
      <alignment horizontal="center"/>
    </xf>
    <xf numFmtId="0" fontId="29" fillId="0" borderId="0" xfId="0" applyFont="1" applyAlignment="1">
      <alignment horizontal="left"/>
    </xf>
    <xf numFmtId="0" fontId="12" fillId="2" borderId="1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/>
    </xf>
    <xf numFmtId="0" fontId="17" fillId="0" borderId="6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/>
    </xf>
    <xf numFmtId="0" fontId="18" fillId="0" borderId="14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/>
    </xf>
    <xf numFmtId="0" fontId="18" fillId="0" borderId="2" xfId="0" applyFont="1" applyBorder="1" applyAlignment="1">
      <alignment horizontal="center"/>
    </xf>
    <xf numFmtId="0" fontId="18" fillId="0" borderId="2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/>
    </xf>
    <xf numFmtId="0" fontId="18" fillId="0" borderId="15" xfId="0" applyFont="1" applyBorder="1" applyAlignment="1">
      <alignment horizontal="center"/>
    </xf>
    <xf numFmtId="0" fontId="18" fillId="0" borderId="18" xfId="0" applyFont="1" applyBorder="1" applyAlignment="1">
      <alignment horizontal="center" vertical="center"/>
    </xf>
    <xf numFmtId="0" fontId="18" fillId="0" borderId="19" xfId="0" applyFont="1" applyBorder="1" applyAlignment="1">
      <alignment horizontal="center" vertical="center"/>
    </xf>
    <xf numFmtId="0" fontId="18" fillId="0" borderId="6" xfId="0" applyFont="1" applyBorder="1" applyAlignment="1">
      <alignment horizontal="center" vertical="center"/>
    </xf>
    <xf numFmtId="0" fontId="18" fillId="0" borderId="15" xfId="0" applyFont="1" applyBorder="1" applyAlignment="1">
      <alignment horizontal="center" vertical="center"/>
    </xf>
  </cellXfs>
  <cellStyles count="3">
    <cellStyle name="Hiperlink" xfId="2" builtinId="8"/>
    <cellStyle name="Normal" xfId="0" builtinId="0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https://cpb.org.br/noticias/conheca-todos-os-atletas-paralimpicos-do-brasil-com-o-guia-de-imprensa-dos-jogos-paralimpicos-de-paris-2024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23C28A-8B23-4831-8C77-12E8895AA061}">
  <sheetPr>
    <tabColor rgb="FFC00000"/>
  </sheetPr>
  <dimension ref="A1:C13"/>
  <sheetViews>
    <sheetView zoomScale="85" zoomScaleNormal="85" workbookViewId="0">
      <selection activeCell="G9" sqref="G9"/>
    </sheetView>
  </sheetViews>
  <sheetFormatPr defaultColWidth="8.85546875" defaultRowHeight="14.45"/>
  <cols>
    <col min="1" max="1" width="17.7109375" style="9" customWidth="1"/>
    <col min="2" max="2" width="122.28515625" style="9" customWidth="1"/>
    <col min="3" max="3" width="29.28515625" style="9" customWidth="1"/>
    <col min="4" max="16384" width="8.85546875" style="9"/>
  </cols>
  <sheetData>
    <row r="1" spans="1:3" ht="16.149999999999999">
      <c r="A1" s="78" t="s">
        <v>0</v>
      </c>
      <c r="B1" s="78"/>
      <c r="C1" s="79"/>
    </row>
    <row r="2" spans="1:3" ht="16.149999999999999">
      <c r="A2" s="10" t="s">
        <v>1</v>
      </c>
      <c r="B2" s="11" t="s">
        <v>2</v>
      </c>
      <c r="C2" s="12" t="s">
        <v>3</v>
      </c>
    </row>
    <row r="3" spans="1:3" ht="32.450000000000003">
      <c r="A3" s="13" t="s">
        <v>4</v>
      </c>
      <c r="B3" s="14" t="s">
        <v>5</v>
      </c>
      <c r="C3" s="15" t="s">
        <v>6</v>
      </c>
    </row>
    <row r="4" spans="1:3" ht="32.450000000000003">
      <c r="A4" s="13" t="s">
        <v>7</v>
      </c>
      <c r="B4" s="14" t="s">
        <v>8</v>
      </c>
      <c r="C4" s="15" t="s">
        <v>9</v>
      </c>
    </row>
    <row r="5" spans="1:3" ht="32.450000000000003">
      <c r="A5" s="13" t="s">
        <v>10</v>
      </c>
      <c r="B5" s="14" t="s">
        <v>11</v>
      </c>
      <c r="C5" s="15" t="s">
        <v>9</v>
      </c>
    </row>
    <row r="6" spans="1:3" ht="32.450000000000003">
      <c r="A6" s="13" t="s">
        <v>12</v>
      </c>
      <c r="B6" s="16" t="s">
        <v>13</v>
      </c>
      <c r="C6" s="17" t="s">
        <v>14</v>
      </c>
    </row>
    <row r="7" spans="1:3" ht="32.450000000000003">
      <c r="A7" s="13" t="s">
        <v>15</v>
      </c>
      <c r="B7" s="18" t="s">
        <v>16</v>
      </c>
      <c r="C7" s="19" t="s">
        <v>14</v>
      </c>
    </row>
    <row r="8" spans="1:3" ht="32.450000000000003">
      <c r="A8" s="13" t="s">
        <v>17</v>
      </c>
      <c r="B8" s="14" t="s">
        <v>18</v>
      </c>
      <c r="C8" s="15" t="s">
        <v>19</v>
      </c>
    </row>
    <row r="9" spans="1:3" ht="46.15" customHeight="1">
      <c r="A9" s="13" t="s">
        <v>20</v>
      </c>
      <c r="B9" s="14" t="s">
        <v>21</v>
      </c>
      <c r="C9" s="15" t="s">
        <v>19</v>
      </c>
    </row>
    <row r="10" spans="1:3" ht="32.450000000000003">
      <c r="A10" s="13" t="s">
        <v>22</v>
      </c>
      <c r="B10" s="14" t="s">
        <v>23</v>
      </c>
      <c r="C10" s="15" t="s">
        <v>19</v>
      </c>
    </row>
    <row r="11" spans="1:3" ht="32.450000000000003">
      <c r="A11" s="13" t="s">
        <v>24</v>
      </c>
      <c r="B11" s="14" t="s">
        <v>25</v>
      </c>
      <c r="C11" s="15" t="s">
        <v>19</v>
      </c>
    </row>
    <row r="12" spans="1:3" ht="32.450000000000003">
      <c r="A12" s="13" t="s">
        <v>26</v>
      </c>
      <c r="B12" s="14" t="s">
        <v>27</v>
      </c>
      <c r="C12" s="15" t="s">
        <v>19</v>
      </c>
    </row>
    <row r="13" spans="1:3" ht="32.450000000000003">
      <c r="A13" s="13" t="s">
        <v>28</v>
      </c>
      <c r="B13" s="20" t="s">
        <v>29</v>
      </c>
      <c r="C13" s="21" t="s">
        <v>19</v>
      </c>
    </row>
  </sheetData>
  <mergeCells count="1">
    <mergeCell ref="A1:C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649CEE-5523-46CA-903B-6F0A67CD31F7}">
  <dimension ref="A1:H15"/>
  <sheetViews>
    <sheetView workbookViewId="0">
      <selection activeCell="A12" sqref="A12"/>
    </sheetView>
  </sheetViews>
  <sheetFormatPr defaultRowHeight="14.45"/>
  <cols>
    <col min="1" max="1" width="19.28515625" customWidth="1"/>
    <col min="2" max="2" width="22.42578125" customWidth="1"/>
    <col min="3" max="3" width="18.28515625" customWidth="1"/>
    <col min="4" max="4" width="18.42578125" customWidth="1"/>
    <col min="5" max="6" width="18.28515625" customWidth="1"/>
    <col min="8" max="8" width="35.28515625" bestFit="1" customWidth="1"/>
  </cols>
  <sheetData>
    <row r="1" spans="1:8" ht="52.15" customHeight="1">
      <c r="A1" s="98" t="s">
        <v>110</v>
      </c>
      <c r="B1" s="98"/>
      <c r="C1" s="98"/>
      <c r="D1" s="98"/>
      <c r="E1" s="98"/>
      <c r="F1" s="98"/>
      <c r="H1" s="3"/>
    </row>
    <row r="2" spans="1:8" ht="16.149999999999999">
      <c r="A2" s="101" t="s">
        <v>31</v>
      </c>
      <c r="B2" s="101" t="s">
        <v>34</v>
      </c>
      <c r="C2" s="103" t="s">
        <v>34</v>
      </c>
      <c r="D2" s="104"/>
      <c r="E2" s="103" t="s">
        <v>35</v>
      </c>
      <c r="F2" s="104"/>
    </row>
    <row r="3" spans="1:8" ht="16.149999999999999">
      <c r="A3" s="102"/>
      <c r="B3" s="102"/>
      <c r="C3" s="28" t="s">
        <v>36</v>
      </c>
      <c r="D3" s="28" t="s">
        <v>37</v>
      </c>
      <c r="E3" s="28" t="s">
        <v>36</v>
      </c>
      <c r="F3" s="28" t="s">
        <v>37</v>
      </c>
    </row>
    <row r="4" spans="1:8" ht="16.149999999999999">
      <c r="A4" s="30" t="s">
        <v>34</v>
      </c>
      <c r="B4" s="71">
        <v>171</v>
      </c>
      <c r="C4" s="71">
        <v>69</v>
      </c>
      <c r="D4" s="71">
        <v>102</v>
      </c>
      <c r="E4" s="72">
        <f>C4/B4*100</f>
        <v>40.350877192982452</v>
      </c>
      <c r="F4" s="72">
        <f>D4/B4*100</f>
        <v>59.649122807017541</v>
      </c>
    </row>
    <row r="5" spans="1:8" ht="16.149999999999999">
      <c r="A5" s="54" t="s">
        <v>39</v>
      </c>
      <c r="B5" s="28">
        <v>76</v>
      </c>
      <c r="C5" s="28">
        <v>29</v>
      </c>
      <c r="D5" s="28">
        <v>47</v>
      </c>
      <c r="E5" s="73">
        <f t="shared" ref="E5:E10" si="0">C5/B5*100</f>
        <v>38.15789473684211</v>
      </c>
      <c r="F5" s="73">
        <f t="shared" ref="F5:F10" si="1">D5/B5*100</f>
        <v>61.842105263157897</v>
      </c>
    </row>
    <row r="6" spans="1:8" ht="16.149999999999999">
      <c r="A6" s="54" t="s">
        <v>40</v>
      </c>
      <c r="B6" s="28">
        <v>0</v>
      </c>
      <c r="C6" s="28">
        <v>0</v>
      </c>
      <c r="D6" s="28">
        <v>0</v>
      </c>
      <c r="E6" s="73" t="s">
        <v>54</v>
      </c>
      <c r="F6" s="73" t="s">
        <v>54</v>
      </c>
    </row>
    <row r="7" spans="1:8" ht="16.149999999999999">
      <c r="A7" s="54" t="s">
        <v>82</v>
      </c>
      <c r="B7" s="28">
        <v>2</v>
      </c>
      <c r="C7" s="28">
        <v>0</v>
      </c>
      <c r="D7" s="28">
        <v>2</v>
      </c>
      <c r="E7" s="73">
        <f t="shared" si="0"/>
        <v>0</v>
      </c>
      <c r="F7" s="73">
        <f t="shared" si="1"/>
        <v>100</v>
      </c>
    </row>
    <row r="8" spans="1:8" ht="16.149999999999999">
      <c r="A8" s="54" t="s">
        <v>43</v>
      </c>
      <c r="B8" s="28">
        <v>13</v>
      </c>
      <c r="C8" s="28">
        <v>4</v>
      </c>
      <c r="D8" s="28">
        <v>9</v>
      </c>
      <c r="E8" s="73">
        <f t="shared" si="0"/>
        <v>30.76923076923077</v>
      </c>
      <c r="F8" s="73">
        <f t="shared" si="1"/>
        <v>69.230769230769226</v>
      </c>
    </row>
    <row r="9" spans="1:8" ht="16.149999999999999">
      <c r="A9" s="54" t="s">
        <v>44</v>
      </c>
      <c r="B9" s="28">
        <v>51</v>
      </c>
      <c r="C9" s="28">
        <v>20</v>
      </c>
      <c r="D9" s="28">
        <v>31</v>
      </c>
      <c r="E9" s="73">
        <f t="shared" si="0"/>
        <v>39.215686274509807</v>
      </c>
      <c r="F9" s="73">
        <f t="shared" si="1"/>
        <v>60.784313725490193</v>
      </c>
    </row>
    <row r="10" spans="1:8" ht="16.149999999999999">
      <c r="A10" s="54" t="s">
        <v>45</v>
      </c>
      <c r="B10" s="28">
        <v>29</v>
      </c>
      <c r="C10" s="28">
        <v>16</v>
      </c>
      <c r="D10" s="28">
        <v>13</v>
      </c>
      <c r="E10" s="73">
        <f t="shared" si="0"/>
        <v>55.172413793103445</v>
      </c>
      <c r="F10" s="73">
        <f t="shared" si="1"/>
        <v>44.827586206896555</v>
      </c>
    </row>
    <row r="11" spans="1:8" ht="16.149999999999999">
      <c r="A11" s="54" t="s">
        <v>46</v>
      </c>
      <c r="B11" s="28">
        <v>0</v>
      </c>
      <c r="C11" s="28">
        <v>0</v>
      </c>
      <c r="D11" s="28">
        <v>0</v>
      </c>
      <c r="E11" s="73" t="s">
        <v>54</v>
      </c>
      <c r="F11" s="73" t="s">
        <v>54</v>
      </c>
    </row>
    <row r="12" spans="1:8">
      <c r="A12" s="77" t="s">
        <v>103</v>
      </c>
      <c r="B12" s="45"/>
      <c r="C12" s="45"/>
      <c r="D12" s="45"/>
      <c r="E12" s="45"/>
      <c r="F12" s="45"/>
    </row>
    <row r="14" spans="1:8" ht="15.6">
      <c r="A14" s="25"/>
    </row>
    <row r="15" spans="1:8" ht="15.6">
      <c r="A15" s="27"/>
      <c r="B15" s="27"/>
      <c r="C15" s="27"/>
    </row>
  </sheetData>
  <mergeCells count="5">
    <mergeCell ref="A1:F1"/>
    <mergeCell ref="A2:A3"/>
    <mergeCell ref="B2:B3"/>
    <mergeCell ref="C2:D2"/>
    <mergeCell ref="E2:F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4086F3-A1E9-4B4B-A8F4-7181A99B3B75}">
  <dimension ref="A1:F13"/>
  <sheetViews>
    <sheetView workbookViewId="0">
      <selection activeCell="A10" sqref="A10"/>
    </sheetView>
  </sheetViews>
  <sheetFormatPr defaultRowHeight="14.45"/>
  <cols>
    <col min="1" max="1" width="29" customWidth="1"/>
    <col min="2" max="2" width="22.7109375" customWidth="1"/>
    <col min="3" max="4" width="18.42578125" customWidth="1"/>
    <col min="5" max="5" width="18.28515625" customWidth="1"/>
    <col min="6" max="6" width="18.42578125" customWidth="1"/>
  </cols>
  <sheetData>
    <row r="1" spans="1:6" ht="45" customHeight="1">
      <c r="A1" s="98" t="s">
        <v>111</v>
      </c>
      <c r="B1" s="98"/>
      <c r="C1" s="98"/>
      <c r="D1" s="98"/>
      <c r="E1" s="98"/>
      <c r="F1" s="98"/>
    </row>
    <row r="2" spans="1:6" ht="16.149999999999999">
      <c r="A2" s="101" t="s">
        <v>31</v>
      </c>
      <c r="B2" s="101" t="s">
        <v>34</v>
      </c>
      <c r="C2" s="103" t="s">
        <v>34</v>
      </c>
      <c r="D2" s="104"/>
      <c r="E2" s="103" t="s">
        <v>35</v>
      </c>
      <c r="F2" s="104"/>
    </row>
    <row r="3" spans="1:6" ht="16.149999999999999">
      <c r="A3" s="102"/>
      <c r="B3" s="102"/>
      <c r="C3" s="28" t="s">
        <v>36</v>
      </c>
      <c r="D3" s="28" t="s">
        <v>37</v>
      </c>
      <c r="E3" s="28" t="s">
        <v>36</v>
      </c>
      <c r="F3" s="28" t="s">
        <v>37</v>
      </c>
    </row>
    <row r="4" spans="1:6" ht="16.149999999999999">
      <c r="A4" s="30" t="s">
        <v>34</v>
      </c>
      <c r="B4" s="71">
        <v>206</v>
      </c>
      <c r="C4" s="71">
        <v>83</v>
      </c>
      <c r="D4" s="71">
        <v>123</v>
      </c>
      <c r="E4" s="74">
        <f>C4/B4*100</f>
        <v>40.291262135922331</v>
      </c>
      <c r="F4" s="74">
        <f>D4/B4*100</f>
        <v>59.708737864077662</v>
      </c>
    </row>
    <row r="5" spans="1:6" ht="16.149999999999999">
      <c r="A5" s="54" t="s">
        <v>39</v>
      </c>
      <c r="B5" s="28">
        <v>96</v>
      </c>
      <c r="C5" s="28">
        <v>34</v>
      </c>
      <c r="D5" s="28">
        <v>62</v>
      </c>
      <c r="E5" s="75">
        <f t="shared" ref="E5:E9" si="0">C5/B5*100</f>
        <v>35.416666666666671</v>
      </c>
      <c r="F5" s="75">
        <f t="shared" ref="F5:F9" si="1">D5/B5*100</f>
        <v>64.583333333333343</v>
      </c>
    </row>
    <row r="6" spans="1:6" ht="16.149999999999999">
      <c r="A6" s="54" t="s">
        <v>82</v>
      </c>
      <c r="B6" s="28">
        <v>9</v>
      </c>
      <c r="C6" s="28">
        <v>4</v>
      </c>
      <c r="D6" s="28">
        <v>5</v>
      </c>
      <c r="E6" s="75">
        <f t="shared" si="0"/>
        <v>44.444444444444443</v>
      </c>
      <c r="F6" s="75">
        <f t="shared" si="1"/>
        <v>55.555555555555557</v>
      </c>
    </row>
    <row r="7" spans="1:6" ht="16.149999999999999">
      <c r="A7" s="54" t="s">
        <v>43</v>
      </c>
      <c r="B7" s="28">
        <v>29</v>
      </c>
      <c r="C7" s="28">
        <v>14</v>
      </c>
      <c r="D7" s="28">
        <v>15</v>
      </c>
      <c r="E7" s="75">
        <f t="shared" si="0"/>
        <v>48.275862068965516</v>
      </c>
      <c r="F7" s="75">
        <f t="shared" si="1"/>
        <v>51.724137931034484</v>
      </c>
    </row>
    <row r="8" spans="1:6" ht="16.149999999999999">
      <c r="A8" s="54" t="s">
        <v>44</v>
      </c>
      <c r="B8" s="28">
        <v>57</v>
      </c>
      <c r="C8" s="28">
        <v>23</v>
      </c>
      <c r="D8" s="28">
        <v>34</v>
      </c>
      <c r="E8" s="75">
        <f t="shared" si="0"/>
        <v>40.350877192982452</v>
      </c>
      <c r="F8" s="75">
        <f t="shared" si="1"/>
        <v>59.649122807017541</v>
      </c>
    </row>
    <row r="9" spans="1:6" ht="16.149999999999999">
      <c r="A9" s="54" t="s">
        <v>46</v>
      </c>
      <c r="B9" s="28">
        <v>15</v>
      </c>
      <c r="C9" s="28">
        <v>8</v>
      </c>
      <c r="D9" s="28">
        <v>7</v>
      </c>
      <c r="E9" s="75">
        <f t="shared" si="0"/>
        <v>53.333333333333336</v>
      </c>
      <c r="F9" s="75">
        <f t="shared" si="1"/>
        <v>46.666666666666664</v>
      </c>
    </row>
    <row r="10" spans="1:6">
      <c r="A10" s="77" t="s">
        <v>103</v>
      </c>
      <c r="B10" s="45"/>
      <c r="C10" s="45"/>
      <c r="D10" s="45"/>
      <c r="E10" s="45"/>
      <c r="F10" s="45"/>
    </row>
    <row r="11" spans="1:6">
      <c r="A11" s="45"/>
      <c r="B11" s="45"/>
      <c r="C11" s="45"/>
      <c r="D11" s="45"/>
      <c r="E11" s="45"/>
      <c r="F11" s="45"/>
    </row>
    <row r="12" spans="1:6" ht="16.149999999999999">
      <c r="A12" s="70"/>
      <c r="B12" s="45"/>
      <c r="C12" s="45"/>
      <c r="D12" s="45"/>
      <c r="E12" s="45"/>
      <c r="F12" s="45"/>
    </row>
    <row r="13" spans="1:6" ht="15.6">
      <c r="A13" s="27"/>
      <c r="B13" s="27"/>
      <c r="C13" s="27"/>
    </row>
  </sheetData>
  <mergeCells count="5">
    <mergeCell ref="A1:F1"/>
    <mergeCell ref="A2:A3"/>
    <mergeCell ref="B2:B3"/>
    <mergeCell ref="C2:D2"/>
    <mergeCell ref="E2:F2"/>
  </mergeCells>
  <pageMargins left="0.511811024" right="0.511811024" top="0.78740157499999996" bottom="0.78740157499999996" header="0.31496062000000002" footer="0.3149606200000000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321843-F399-4867-A0EC-06236305A2A4}">
  <dimension ref="A1:F15"/>
  <sheetViews>
    <sheetView tabSelected="1" workbookViewId="0">
      <selection activeCell="A12" sqref="A12"/>
    </sheetView>
  </sheetViews>
  <sheetFormatPr defaultRowHeight="14.45"/>
  <cols>
    <col min="1" max="1" width="22" customWidth="1"/>
    <col min="2" max="2" width="25.42578125" customWidth="1"/>
    <col min="3" max="4" width="18.42578125" customWidth="1"/>
    <col min="5" max="6" width="18.140625" customWidth="1"/>
  </cols>
  <sheetData>
    <row r="1" spans="1:6" ht="44.25" customHeight="1">
      <c r="A1" s="98" t="s">
        <v>112</v>
      </c>
      <c r="B1" s="98"/>
      <c r="C1" s="98"/>
      <c r="D1" s="98"/>
      <c r="E1" s="98"/>
      <c r="F1" s="98"/>
    </row>
    <row r="2" spans="1:6" ht="16.149999999999999">
      <c r="A2" s="96" t="s">
        <v>31</v>
      </c>
      <c r="B2" s="96" t="s">
        <v>34</v>
      </c>
      <c r="C2" s="103" t="s">
        <v>34</v>
      </c>
      <c r="D2" s="104"/>
      <c r="E2" s="103" t="s">
        <v>35</v>
      </c>
      <c r="F2" s="104"/>
    </row>
    <row r="3" spans="1:6" ht="16.149999999999999">
      <c r="A3" s="96"/>
      <c r="B3" s="96"/>
      <c r="C3" s="28" t="s">
        <v>36</v>
      </c>
      <c r="D3" s="28" t="s">
        <v>37</v>
      </c>
      <c r="E3" s="28" t="s">
        <v>36</v>
      </c>
      <c r="F3" s="28" t="s">
        <v>37</v>
      </c>
    </row>
    <row r="4" spans="1:6" ht="16.149999999999999">
      <c r="A4" s="30" t="s">
        <v>34</v>
      </c>
      <c r="B4" s="71">
        <v>434</v>
      </c>
      <c r="C4" s="71">
        <v>223</v>
      </c>
      <c r="D4" s="71">
        <v>211</v>
      </c>
      <c r="E4" s="72">
        <f>C4/B4*100</f>
        <v>51.382488479262676</v>
      </c>
      <c r="F4" s="72">
        <f>D4/B4*100</f>
        <v>48.617511520737331</v>
      </c>
    </row>
    <row r="5" spans="1:6" ht="16.149999999999999">
      <c r="A5" s="54" t="s">
        <v>39</v>
      </c>
      <c r="B5" s="28">
        <v>120</v>
      </c>
      <c r="C5" s="28">
        <v>61</v>
      </c>
      <c r="D5" s="28">
        <v>59</v>
      </c>
      <c r="E5" s="73">
        <f t="shared" ref="E5:E11" si="0">C5/B5*100</f>
        <v>50.833333333333329</v>
      </c>
      <c r="F5" s="73">
        <f t="shared" ref="F5:F11" si="1">D5/B5*100</f>
        <v>49.166666666666664</v>
      </c>
    </row>
    <row r="6" spans="1:6" ht="16.149999999999999">
      <c r="A6" s="54" t="s">
        <v>40</v>
      </c>
      <c r="B6" s="28">
        <v>93</v>
      </c>
      <c r="C6" s="28">
        <v>48</v>
      </c>
      <c r="D6" s="28">
        <v>45</v>
      </c>
      <c r="E6" s="73">
        <f t="shared" si="0"/>
        <v>51.612903225806448</v>
      </c>
      <c r="F6" s="73">
        <f t="shared" si="1"/>
        <v>48.387096774193552</v>
      </c>
    </row>
    <row r="7" spans="1:6" ht="16.149999999999999">
      <c r="A7" s="54" t="s">
        <v>82</v>
      </c>
      <c r="B7" s="28">
        <v>28</v>
      </c>
      <c r="C7" s="28">
        <v>13</v>
      </c>
      <c r="D7" s="28">
        <v>15</v>
      </c>
      <c r="E7" s="73">
        <f t="shared" si="0"/>
        <v>46.428571428571431</v>
      </c>
      <c r="F7" s="73">
        <f t="shared" si="1"/>
        <v>53.571428571428569</v>
      </c>
    </row>
    <row r="8" spans="1:6" ht="16.149999999999999">
      <c r="A8" s="54" t="s">
        <v>43</v>
      </c>
      <c r="B8" s="28">
        <v>61</v>
      </c>
      <c r="C8" s="28">
        <v>29</v>
      </c>
      <c r="D8" s="28">
        <v>32</v>
      </c>
      <c r="E8" s="73">
        <f t="shared" si="0"/>
        <v>47.540983606557376</v>
      </c>
      <c r="F8" s="73">
        <f t="shared" si="1"/>
        <v>52.459016393442624</v>
      </c>
    </row>
    <row r="9" spans="1:6" ht="16.149999999999999">
      <c r="A9" s="54" t="s">
        <v>44</v>
      </c>
      <c r="B9" s="28">
        <v>37</v>
      </c>
      <c r="C9" s="28">
        <v>17</v>
      </c>
      <c r="D9" s="28">
        <v>20</v>
      </c>
      <c r="E9" s="73">
        <f t="shared" si="0"/>
        <v>45.945945945945951</v>
      </c>
      <c r="F9" s="73">
        <f t="shared" si="1"/>
        <v>54.054054054054056</v>
      </c>
    </row>
    <row r="10" spans="1:6" ht="16.149999999999999">
      <c r="A10" s="54" t="s">
        <v>45</v>
      </c>
      <c r="B10" s="28">
        <v>74</v>
      </c>
      <c r="C10" s="28">
        <v>42</v>
      </c>
      <c r="D10" s="28">
        <v>32</v>
      </c>
      <c r="E10" s="73">
        <f t="shared" si="0"/>
        <v>56.756756756756758</v>
      </c>
      <c r="F10" s="73">
        <f t="shared" si="1"/>
        <v>43.243243243243242</v>
      </c>
    </row>
    <row r="11" spans="1:6" ht="16.149999999999999">
      <c r="A11" s="54" t="s">
        <v>46</v>
      </c>
      <c r="B11" s="28">
        <v>21</v>
      </c>
      <c r="C11" s="28">
        <v>13</v>
      </c>
      <c r="D11" s="28">
        <v>8</v>
      </c>
      <c r="E11" s="73">
        <f t="shared" si="0"/>
        <v>61.904761904761905</v>
      </c>
      <c r="F11" s="73">
        <f t="shared" si="1"/>
        <v>38.095238095238095</v>
      </c>
    </row>
    <row r="12" spans="1:6">
      <c r="A12" s="77" t="s">
        <v>103</v>
      </c>
      <c r="B12" s="45"/>
      <c r="C12" s="45"/>
      <c r="D12" s="45"/>
      <c r="E12" s="45"/>
      <c r="F12" s="45"/>
    </row>
    <row r="13" spans="1:6">
      <c r="A13" s="45"/>
      <c r="B13" s="45"/>
      <c r="C13" s="45"/>
      <c r="D13" s="45"/>
      <c r="E13" s="45"/>
      <c r="F13" s="45"/>
    </row>
    <row r="14" spans="1:6" ht="16.149999999999999">
      <c r="A14" s="70"/>
      <c r="B14" s="45"/>
      <c r="C14" s="45"/>
      <c r="D14" s="45"/>
      <c r="E14" s="45"/>
      <c r="F14" s="45"/>
    </row>
    <row r="15" spans="1:6" ht="15.6">
      <c r="A15" s="25"/>
    </row>
  </sheetData>
  <mergeCells count="5">
    <mergeCell ref="A1:F1"/>
    <mergeCell ref="A2:A3"/>
    <mergeCell ref="B2:B3"/>
    <mergeCell ref="C2:D2"/>
    <mergeCell ref="E2:F2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73BD5F-DB7B-4DD8-9A06-E733C407BD60}">
  <dimension ref="A1:K16"/>
  <sheetViews>
    <sheetView showGridLines="0" workbookViewId="0">
      <selection activeCell="D24" sqref="D24"/>
    </sheetView>
  </sheetViews>
  <sheetFormatPr defaultRowHeight="14.45"/>
  <cols>
    <col min="1" max="1" width="26.7109375" customWidth="1"/>
    <col min="2" max="11" width="9.7109375" customWidth="1"/>
  </cols>
  <sheetData>
    <row r="1" spans="1:11" s="4" customFormat="1" ht="41.45" customHeight="1">
      <c r="A1" s="80" t="s">
        <v>30</v>
      </c>
      <c r="B1" s="80"/>
      <c r="C1" s="80"/>
      <c r="D1" s="80"/>
      <c r="E1" s="80"/>
      <c r="F1" s="80"/>
      <c r="G1" s="80"/>
      <c r="H1" s="80"/>
      <c r="I1" s="80"/>
      <c r="J1" s="80"/>
      <c r="K1" s="80"/>
    </row>
    <row r="2" spans="1:11" s="4" customFormat="1" ht="16.149999999999999">
      <c r="A2" s="81" t="s">
        <v>31</v>
      </c>
      <c r="B2" s="82" t="s">
        <v>32</v>
      </c>
      <c r="C2" s="82"/>
      <c r="D2" s="82"/>
      <c r="E2" s="82"/>
      <c r="F2" s="82"/>
      <c r="G2" s="82" t="s">
        <v>33</v>
      </c>
      <c r="H2" s="82"/>
      <c r="I2" s="82"/>
      <c r="J2" s="82"/>
      <c r="K2" s="82"/>
    </row>
    <row r="3" spans="1:11" s="4" customFormat="1" ht="14.45" customHeight="1">
      <c r="A3" s="81"/>
      <c r="B3" s="82" t="s">
        <v>34</v>
      </c>
      <c r="C3" s="82" t="s">
        <v>34</v>
      </c>
      <c r="D3" s="82"/>
      <c r="E3" s="82" t="s">
        <v>35</v>
      </c>
      <c r="F3" s="82"/>
      <c r="G3" s="82" t="s">
        <v>34</v>
      </c>
      <c r="H3" s="82" t="s">
        <v>34</v>
      </c>
      <c r="I3" s="82"/>
      <c r="J3" s="82" t="s">
        <v>35</v>
      </c>
      <c r="K3" s="82"/>
    </row>
    <row r="4" spans="1:11" s="4" customFormat="1" ht="16.149999999999999">
      <c r="A4" s="81"/>
      <c r="B4" s="82"/>
      <c r="C4" s="37" t="s">
        <v>36</v>
      </c>
      <c r="D4" s="37" t="s">
        <v>37</v>
      </c>
      <c r="E4" s="37" t="s">
        <v>36</v>
      </c>
      <c r="F4" s="37" t="s">
        <v>37</v>
      </c>
      <c r="G4" s="82"/>
      <c r="H4" s="37" t="s">
        <v>36</v>
      </c>
      <c r="I4" s="37" t="s">
        <v>37</v>
      </c>
      <c r="J4" s="37" t="s">
        <v>36</v>
      </c>
      <c r="K4" s="37" t="s">
        <v>37</v>
      </c>
    </row>
    <row r="5" spans="1:11" s="5" customFormat="1" ht="16.149999999999999">
      <c r="A5" s="38" t="s">
        <v>38</v>
      </c>
      <c r="B5" s="39">
        <v>288</v>
      </c>
      <c r="C5" s="39">
        <v>163</v>
      </c>
      <c r="D5" s="39">
        <v>125</v>
      </c>
      <c r="E5" s="40">
        <f>C5/B5*100</f>
        <v>56.597222222222221</v>
      </c>
      <c r="F5" s="40">
        <f>D5/B5*100</f>
        <v>43.402777777777779</v>
      </c>
      <c r="G5" s="39">
        <v>103</v>
      </c>
      <c r="H5" s="41">
        <v>12</v>
      </c>
      <c r="I5" s="39">
        <v>91</v>
      </c>
      <c r="J5" s="40">
        <f>H5/G5*100</f>
        <v>11.650485436893204</v>
      </c>
      <c r="K5" s="40">
        <f>I5/G5*100</f>
        <v>88.349514563106794</v>
      </c>
    </row>
    <row r="6" spans="1:11" s="4" customFormat="1" ht="16.149999999999999">
      <c r="A6" s="42" t="s">
        <v>39</v>
      </c>
      <c r="B6" s="37">
        <v>43</v>
      </c>
      <c r="C6" s="37">
        <v>20</v>
      </c>
      <c r="D6" s="37">
        <v>23</v>
      </c>
      <c r="E6" s="43">
        <f>C6/B6*100</f>
        <v>46.511627906976742</v>
      </c>
      <c r="F6" s="43">
        <f>D6/B6*100</f>
        <v>53.488372093023251</v>
      </c>
      <c r="G6" s="37">
        <v>13</v>
      </c>
      <c r="H6" s="37">
        <v>3</v>
      </c>
      <c r="I6" s="37">
        <v>10</v>
      </c>
      <c r="J6" s="43">
        <f>H6/G6*100</f>
        <v>23.076923076923077</v>
      </c>
      <c r="K6" s="43">
        <f>I6/G6*100</f>
        <v>76.923076923076934</v>
      </c>
    </row>
    <row r="7" spans="1:11" s="4" customFormat="1" ht="16.149999999999999">
      <c r="A7" s="42" t="s">
        <v>40</v>
      </c>
      <c r="B7" s="37">
        <v>12</v>
      </c>
      <c r="C7" s="37">
        <v>0</v>
      </c>
      <c r="D7" s="37">
        <v>12</v>
      </c>
      <c r="E7" s="43">
        <f>C7/B7*100</f>
        <v>0</v>
      </c>
      <c r="F7" s="43">
        <f>D7/B7*100</f>
        <v>100</v>
      </c>
      <c r="G7" s="37">
        <v>4</v>
      </c>
      <c r="H7" s="37">
        <v>0</v>
      </c>
      <c r="I7" s="37">
        <v>4</v>
      </c>
      <c r="J7" s="43">
        <f>H7/G7*100</f>
        <v>0</v>
      </c>
      <c r="K7" s="43">
        <f>I7/G7*100</f>
        <v>100</v>
      </c>
    </row>
    <row r="8" spans="1:11" s="4" customFormat="1" ht="16.149999999999999">
      <c r="A8" s="42" t="s">
        <v>41</v>
      </c>
      <c r="B8" s="37">
        <v>22</v>
      </c>
      <c r="C8" s="37">
        <v>22</v>
      </c>
      <c r="D8" s="37">
        <v>0</v>
      </c>
      <c r="E8" s="43">
        <f t="shared" ref="E8:E12" si="0">C8/B8*100</f>
        <v>100</v>
      </c>
      <c r="F8" s="43">
        <f t="shared" ref="F8:F13" si="1">D8/B8*100</f>
        <v>0</v>
      </c>
      <c r="G8" s="37">
        <v>3</v>
      </c>
      <c r="H8" s="37">
        <v>0</v>
      </c>
      <c r="I8" s="37">
        <v>3</v>
      </c>
      <c r="J8" s="43">
        <f t="shared" ref="J8:J13" si="2">H8/G8*100</f>
        <v>0</v>
      </c>
      <c r="K8" s="43">
        <f>I8/G8*100</f>
        <v>100</v>
      </c>
    </row>
    <row r="9" spans="1:11" s="4" customFormat="1" ht="16.149999999999999">
      <c r="A9" s="42" t="s">
        <v>42</v>
      </c>
      <c r="B9" s="37">
        <v>7</v>
      </c>
      <c r="C9" s="37">
        <v>5</v>
      </c>
      <c r="D9" s="37">
        <v>2</v>
      </c>
      <c r="E9" s="43">
        <f t="shared" si="0"/>
        <v>71.428571428571431</v>
      </c>
      <c r="F9" s="43">
        <f t="shared" si="1"/>
        <v>28.571428571428569</v>
      </c>
      <c r="G9" s="37">
        <v>4</v>
      </c>
      <c r="H9" s="37">
        <v>1</v>
      </c>
      <c r="I9" s="37">
        <v>3</v>
      </c>
      <c r="J9" s="43">
        <f t="shared" si="2"/>
        <v>25</v>
      </c>
      <c r="K9" s="43">
        <f t="shared" ref="K9:K13" si="3">I9/G9*100</f>
        <v>75</v>
      </c>
    </row>
    <row r="10" spans="1:11" s="4" customFormat="1" ht="16.149999999999999">
      <c r="A10" s="42" t="s">
        <v>43</v>
      </c>
      <c r="B10" s="37">
        <v>13</v>
      </c>
      <c r="C10" s="37">
        <v>6</v>
      </c>
      <c r="D10" s="37">
        <v>7</v>
      </c>
      <c r="E10" s="43">
        <f t="shared" si="0"/>
        <v>46.153846153846153</v>
      </c>
      <c r="F10" s="43">
        <f t="shared" si="1"/>
        <v>53.846153846153847</v>
      </c>
      <c r="G10" s="37">
        <v>3</v>
      </c>
      <c r="H10" s="37">
        <v>2</v>
      </c>
      <c r="I10" s="37">
        <v>1</v>
      </c>
      <c r="J10" s="43">
        <f t="shared" si="2"/>
        <v>66.666666666666657</v>
      </c>
      <c r="K10" s="43">
        <f t="shared" si="3"/>
        <v>33.333333333333329</v>
      </c>
    </row>
    <row r="11" spans="1:11" s="4" customFormat="1" ht="16.149999999999999">
      <c r="A11" s="42" t="s">
        <v>44</v>
      </c>
      <c r="B11" s="37">
        <v>18</v>
      </c>
      <c r="C11" s="37">
        <v>7</v>
      </c>
      <c r="D11" s="37">
        <v>11</v>
      </c>
      <c r="E11" s="43">
        <f t="shared" si="0"/>
        <v>38.888888888888893</v>
      </c>
      <c r="F11" s="43">
        <f t="shared" si="1"/>
        <v>61.111111111111114</v>
      </c>
      <c r="G11" s="37">
        <v>5</v>
      </c>
      <c r="H11" s="37">
        <v>0</v>
      </c>
      <c r="I11" s="37">
        <v>5</v>
      </c>
      <c r="J11" s="43">
        <f t="shared" si="2"/>
        <v>0</v>
      </c>
      <c r="K11" s="43">
        <f t="shared" si="3"/>
        <v>100</v>
      </c>
    </row>
    <row r="12" spans="1:11" s="4" customFormat="1" ht="16.149999999999999">
      <c r="A12" s="42" t="s">
        <v>45</v>
      </c>
      <c r="B12" s="37">
        <v>26</v>
      </c>
      <c r="C12" s="37">
        <v>13</v>
      </c>
      <c r="D12" s="37">
        <v>13</v>
      </c>
      <c r="E12" s="43">
        <f t="shared" si="0"/>
        <v>50</v>
      </c>
      <c r="F12" s="43">
        <f t="shared" si="1"/>
        <v>50</v>
      </c>
      <c r="G12" s="37">
        <v>7</v>
      </c>
      <c r="H12" s="37">
        <v>0</v>
      </c>
      <c r="I12" s="37">
        <v>7</v>
      </c>
      <c r="J12" s="43">
        <f t="shared" si="2"/>
        <v>0</v>
      </c>
      <c r="K12" s="43">
        <f>I12/G12*100</f>
        <v>100</v>
      </c>
    </row>
    <row r="13" spans="1:11" s="4" customFormat="1" ht="16.149999999999999">
      <c r="A13" s="42" t="s">
        <v>46</v>
      </c>
      <c r="B13" s="37">
        <v>8</v>
      </c>
      <c r="C13" s="37">
        <v>4</v>
      </c>
      <c r="D13" s="37">
        <v>4</v>
      </c>
      <c r="E13" s="43">
        <f>C13/B13*100</f>
        <v>50</v>
      </c>
      <c r="F13" s="43">
        <f t="shared" si="1"/>
        <v>50</v>
      </c>
      <c r="G13" s="37">
        <v>8</v>
      </c>
      <c r="H13" s="37">
        <v>1</v>
      </c>
      <c r="I13" s="37">
        <v>7</v>
      </c>
      <c r="J13" s="43">
        <f t="shared" si="2"/>
        <v>12.5</v>
      </c>
      <c r="K13" s="43">
        <f t="shared" si="3"/>
        <v>87.5</v>
      </c>
    </row>
    <row r="14" spans="1:11" s="4" customFormat="1" ht="13.9">
      <c r="A14" s="44" t="s">
        <v>47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</row>
    <row r="15" spans="1:11" s="4" customFormat="1" ht="13.9">
      <c r="A15" s="44" t="s">
        <v>48</v>
      </c>
      <c r="B15" s="45"/>
      <c r="C15" s="45"/>
      <c r="D15" s="45"/>
      <c r="E15" s="45"/>
      <c r="F15" s="45"/>
      <c r="G15" s="45"/>
      <c r="H15" s="46"/>
      <c r="I15" s="45"/>
      <c r="J15" s="45"/>
      <c r="K15" s="45"/>
    </row>
    <row r="16" spans="1:11" s="4" customFormat="1" ht="13.9">
      <c r="A16" s="44" t="s">
        <v>49</v>
      </c>
      <c r="B16" s="45"/>
      <c r="C16" s="45"/>
      <c r="D16" s="45"/>
      <c r="E16" s="45"/>
      <c r="F16" s="45"/>
      <c r="G16" s="45"/>
      <c r="H16" s="45"/>
      <c r="I16" s="45"/>
      <c r="J16" s="45"/>
      <c r="K16" s="45"/>
    </row>
  </sheetData>
  <mergeCells count="10">
    <mergeCell ref="A1:K1"/>
    <mergeCell ref="A2:A4"/>
    <mergeCell ref="B2:F2"/>
    <mergeCell ref="G2:K2"/>
    <mergeCell ref="B3:B4"/>
    <mergeCell ref="C3:D3"/>
    <mergeCell ref="E3:F3"/>
    <mergeCell ref="G3:G4"/>
    <mergeCell ref="H3:I3"/>
    <mergeCell ref="J3:K3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E5AB5C-6B54-4D25-88BE-368DCBEF3DA9}">
  <dimension ref="A1:K30"/>
  <sheetViews>
    <sheetView showGridLines="0" workbookViewId="0">
      <selection activeCell="K7" sqref="K7"/>
    </sheetView>
  </sheetViews>
  <sheetFormatPr defaultRowHeight="14.45"/>
  <cols>
    <col min="1" max="1" width="31.140625" customWidth="1"/>
    <col min="2" max="2" width="9.7109375" customWidth="1"/>
    <col min="3" max="3" width="16.140625" customWidth="1"/>
    <col min="4" max="4" width="15.28515625" customWidth="1"/>
    <col min="5" max="5" width="13" customWidth="1"/>
    <col min="6" max="6" width="13.28515625" customWidth="1"/>
    <col min="7" max="7" width="9.7109375" customWidth="1"/>
    <col min="8" max="9" width="13.140625" customWidth="1"/>
    <col min="10" max="10" width="12.7109375" customWidth="1"/>
    <col min="11" max="11" width="15.42578125" customWidth="1"/>
    <col min="12" max="12" width="1.42578125" customWidth="1"/>
  </cols>
  <sheetData>
    <row r="1" spans="1:11" ht="41.65" customHeight="1">
      <c r="A1" s="83" t="s">
        <v>50</v>
      </c>
      <c r="B1" s="84"/>
      <c r="C1" s="84"/>
      <c r="D1" s="84"/>
      <c r="E1" s="84"/>
      <c r="F1" s="84"/>
      <c r="G1" s="84"/>
      <c r="H1" s="84"/>
      <c r="I1" s="84"/>
      <c r="J1" s="84"/>
      <c r="K1" s="84"/>
    </row>
    <row r="2" spans="1:11" ht="25.9" customHeight="1">
      <c r="A2" s="85" t="s">
        <v>31</v>
      </c>
      <c r="B2" s="87" t="s">
        <v>32</v>
      </c>
      <c r="C2" s="88"/>
      <c r="D2" s="88"/>
      <c r="E2" s="88"/>
      <c r="F2" s="89"/>
      <c r="G2" s="87" t="s">
        <v>51</v>
      </c>
      <c r="H2" s="88"/>
      <c r="I2" s="88"/>
      <c r="J2" s="88"/>
      <c r="K2" s="89"/>
    </row>
    <row r="3" spans="1:11" ht="14.65" customHeight="1">
      <c r="A3" s="85"/>
      <c r="B3" s="81" t="s">
        <v>34</v>
      </c>
      <c r="C3" s="82" t="s">
        <v>34</v>
      </c>
      <c r="D3" s="82"/>
      <c r="E3" s="82" t="s">
        <v>35</v>
      </c>
      <c r="F3" s="82"/>
      <c r="G3" s="81" t="s">
        <v>34</v>
      </c>
      <c r="H3" s="82" t="s">
        <v>34</v>
      </c>
      <c r="I3" s="82"/>
      <c r="J3" s="82" t="s">
        <v>35</v>
      </c>
      <c r="K3" s="82"/>
    </row>
    <row r="4" spans="1:11" ht="16.149999999999999">
      <c r="A4" s="86"/>
      <c r="B4" s="81"/>
      <c r="C4" s="37" t="s">
        <v>36</v>
      </c>
      <c r="D4" s="37" t="s">
        <v>37</v>
      </c>
      <c r="E4" s="37" t="s">
        <v>36</v>
      </c>
      <c r="F4" s="37" t="s">
        <v>37</v>
      </c>
      <c r="G4" s="81"/>
      <c r="H4" s="37" t="s">
        <v>36</v>
      </c>
      <c r="I4" s="37" t="s">
        <v>37</v>
      </c>
      <c r="J4" s="37" t="s">
        <v>36</v>
      </c>
      <c r="K4" s="37" t="s">
        <v>37</v>
      </c>
    </row>
    <row r="5" spans="1:11" s="22" customFormat="1" ht="16.149999999999999">
      <c r="A5" s="38" t="s">
        <v>34</v>
      </c>
      <c r="B5" s="39">
        <f>SUM(C5:D5)</f>
        <v>254</v>
      </c>
      <c r="C5" s="39">
        <f>SUM(C6:C25)</f>
        <v>117</v>
      </c>
      <c r="D5" s="39">
        <f>SUM(D6:D25)</f>
        <v>137</v>
      </c>
      <c r="E5" s="40">
        <f t="shared" ref="E5:E25" si="0">C5/B5*100</f>
        <v>46.062992125984252</v>
      </c>
      <c r="F5" s="40">
        <f t="shared" ref="F5:F25" si="1">D5/B5*100</f>
        <v>53.937007874015755</v>
      </c>
      <c r="G5" s="39">
        <f>SUM(H5:I5)</f>
        <v>25</v>
      </c>
      <c r="H5" s="39">
        <f>SUM(H6:H25)</f>
        <v>2</v>
      </c>
      <c r="I5" s="39">
        <f>SUM(I6:I25)</f>
        <v>23</v>
      </c>
      <c r="J5" s="40">
        <f t="shared" ref="J5:J24" si="2">H5/G5*100</f>
        <v>8</v>
      </c>
      <c r="K5" s="40">
        <f t="shared" ref="K5:K24" si="3">I5/G5*100</f>
        <v>92</v>
      </c>
    </row>
    <row r="6" spans="1:11" s="22" customFormat="1" ht="16.149999999999999">
      <c r="A6" s="42" t="s">
        <v>39</v>
      </c>
      <c r="B6" s="37">
        <f t="shared" ref="B6:B25" si="4">SUM(C6:D6)</f>
        <v>71</v>
      </c>
      <c r="C6" s="37">
        <v>32</v>
      </c>
      <c r="D6" s="37">
        <v>39</v>
      </c>
      <c r="E6" s="43">
        <f t="shared" si="0"/>
        <v>45.070422535211272</v>
      </c>
      <c r="F6" s="43">
        <f t="shared" si="1"/>
        <v>54.929577464788736</v>
      </c>
      <c r="G6" s="37">
        <f t="shared" ref="G6:G25" si="5">SUM(H6:I6)</f>
        <v>18</v>
      </c>
      <c r="H6" s="37">
        <v>0</v>
      </c>
      <c r="I6" s="37">
        <v>18</v>
      </c>
      <c r="J6" s="43">
        <f t="shared" si="2"/>
        <v>0</v>
      </c>
      <c r="K6" s="43">
        <f t="shared" si="3"/>
        <v>100</v>
      </c>
    </row>
    <row r="7" spans="1:11" s="22" customFormat="1" ht="16.149999999999999">
      <c r="A7" s="42" t="s">
        <v>52</v>
      </c>
      <c r="B7" s="37">
        <f t="shared" si="4"/>
        <v>9</v>
      </c>
      <c r="C7" s="37">
        <v>4</v>
      </c>
      <c r="D7" s="37">
        <v>5</v>
      </c>
      <c r="E7" s="43">
        <f t="shared" si="0"/>
        <v>44.444444444444443</v>
      </c>
      <c r="F7" s="43">
        <f t="shared" si="1"/>
        <v>55.555555555555557</v>
      </c>
      <c r="G7" s="37">
        <f t="shared" si="5"/>
        <v>3</v>
      </c>
      <c r="H7" s="37">
        <v>1</v>
      </c>
      <c r="I7" s="37">
        <v>2</v>
      </c>
      <c r="J7" s="43">
        <f t="shared" si="2"/>
        <v>33.333333333333329</v>
      </c>
      <c r="K7" s="43">
        <f t="shared" si="3"/>
        <v>66.666666666666657</v>
      </c>
    </row>
    <row r="8" spans="1:11" s="22" customFormat="1" ht="16.149999999999999">
      <c r="A8" s="42" t="s">
        <v>53</v>
      </c>
      <c r="B8" s="37">
        <f t="shared" si="4"/>
        <v>8</v>
      </c>
      <c r="C8" s="37">
        <v>4</v>
      </c>
      <c r="D8" s="37">
        <v>4</v>
      </c>
      <c r="E8" s="43">
        <f t="shared" si="0"/>
        <v>50</v>
      </c>
      <c r="F8" s="43">
        <f t="shared" si="1"/>
        <v>50</v>
      </c>
      <c r="G8" s="37">
        <f t="shared" si="5"/>
        <v>0</v>
      </c>
      <c r="H8" s="37" t="s">
        <v>54</v>
      </c>
      <c r="I8" s="37" t="s">
        <v>54</v>
      </c>
      <c r="J8" s="37" t="s">
        <v>54</v>
      </c>
      <c r="K8" s="37" t="s">
        <v>54</v>
      </c>
    </row>
    <row r="9" spans="1:11" s="22" customFormat="1" ht="16.149999999999999">
      <c r="A9" s="42" t="s">
        <v>55</v>
      </c>
      <c r="B9" s="37">
        <f t="shared" si="4"/>
        <v>6</v>
      </c>
      <c r="C9" s="37">
        <v>3</v>
      </c>
      <c r="D9" s="37">
        <v>3</v>
      </c>
      <c r="E9" s="43">
        <f t="shared" si="0"/>
        <v>50</v>
      </c>
      <c r="F9" s="43">
        <f t="shared" si="1"/>
        <v>50</v>
      </c>
      <c r="G9" s="37">
        <f t="shared" si="5"/>
        <v>0</v>
      </c>
      <c r="H9" s="37" t="s">
        <v>54</v>
      </c>
      <c r="I9" s="37" t="s">
        <v>54</v>
      </c>
      <c r="J9" s="37" t="s">
        <v>54</v>
      </c>
      <c r="K9" s="37" t="s">
        <v>54</v>
      </c>
    </row>
    <row r="10" spans="1:11" s="22" customFormat="1" ht="16.149999999999999">
      <c r="A10" s="47" t="s">
        <v>56</v>
      </c>
      <c r="B10" s="37">
        <f t="shared" si="4"/>
        <v>7</v>
      </c>
      <c r="C10" s="37">
        <v>3</v>
      </c>
      <c r="D10" s="37">
        <v>4</v>
      </c>
      <c r="E10" s="43">
        <f t="shared" si="0"/>
        <v>42.857142857142854</v>
      </c>
      <c r="F10" s="43">
        <f t="shared" si="1"/>
        <v>57.142857142857139</v>
      </c>
      <c r="G10" s="37">
        <f t="shared" si="5"/>
        <v>0</v>
      </c>
      <c r="H10" s="37" t="s">
        <v>54</v>
      </c>
      <c r="I10" s="37" t="s">
        <v>54</v>
      </c>
      <c r="J10" s="37" t="s">
        <v>54</v>
      </c>
      <c r="K10" s="37" t="s">
        <v>54</v>
      </c>
    </row>
    <row r="11" spans="1:11" s="22" customFormat="1" ht="16.149999999999999">
      <c r="A11" s="42" t="s">
        <v>57</v>
      </c>
      <c r="B11" s="37">
        <f t="shared" si="4"/>
        <v>8</v>
      </c>
      <c r="C11" s="37">
        <v>0</v>
      </c>
      <c r="D11" s="37">
        <v>8</v>
      </c>
      <c r="E11" s="43">
        <f t="shared" si="0"/>
        <v>0</v>
      </c>
      <c r="F11" s="43">
        <f t="shared" si="1"/>
        <v>100</v>
      </c>
      <c r="G11" s="37">
        <f t="shared" si="5"/>
        <v>2</v>
      </c>
      <c r="H11" s="37">
        <v>0</v>
      </c>
      <c r="I11" s="37">
        <v>2</v>
      </c>
      <c r="J11" s="43">
        <f t="shared" si="2"/>
        <v>0</v>
      </c>
      <c r="K11" s="43">
        <f t="shared" si="3"/>
        <v>100</v>
      </c>
    </row>
    <row r="12" spans="1:11" s="22" customFormat="1" ht="16.149999999999999">
      <c r="A12" s="42" t="s">
        <v>58</v>
      </c>
      <c r="B12" s="37">
        <f t="shared" si="4"/>
        <v>12</v>
      </c>
      <c r="C12" s="37">
        <v>6</v>
      </c>
      <c r="D12" s="37">
        <v>6</v>
      </c>
      <c r="E12" s="43">
        <f t="shared" si="0"/>
        <v>50</v>
      </c>
      <c r="F12" s="43">
        <f t="shared" si="1"/>
        <v>50</v>
      </c>
      <c r="G12" s="37">
        <f t="shared" si="5"/>
        <v>0</v>
      </c>
      <c r="H12" s="37" t="s">
        <v>54</v>
      </c>
      <c r="I12" s="37" t="s">
        <v>54</v>
      </c>
      <c r="J12" s="37" t="s">
        <v>54</v>
      </c>
      <c r="K12" s="37" t="s">
        <v>54</v>
      </c>
    </row>
    <row r="13" spans="1:11" s="22" customFormat="1" ht="16.149999999999999">
      <c r="A13" s="42" t="s">
        <v>59</v>
      </c>
      <c r="B13" s="37">
        <f t="shared" si="4"/>
        <v>11</v>
      </c>
      <c r="C13" s="37">
        <v>7</v>
      </c>
      <c r="D13" s="37">
        <v>4</v>
      </c>
      <c r="E13" s="43">
        <f t="shared" si="0"/>
        <v>63.636363636363633</v>
      </c>
      <c r="F13" s="43">
        <f t="shared" si="1"/>
        <v>36.363636363636367</v>
      </c>
      <c r="G13" s="37">
        <f t="shared" si="5"/>
        <v>0</v>
      </c>
      <c r="H13" s="37" t="s">
        <v>54</v>
      </c>
      <c r="I13" s="37" t="s">
        <v>54</v>
      </c>
      <c r="J13" s="37" t="s">
        <v>54</v>
      </c>
      <c r="K13" s="37" t="s">
        <v>54</v>
      </c>
    </row>
    <row r="14" spans="1:11" s="22" customFormat="1" ht="16.149999999999999">
      <c r="A14" s="42" t="s">
        <v>60</v>
      </c>
      <c r="B14" s="37">
        <f t="shared" si="4"/>
        <v>2</v>
      </c>
      <c r="C14" s="37">
        <v>0</v>
      </c>
      <c r="D14" s="37">
        <v>2</v>
      </c>
      <c r="E14" s="43">
        <f t="shared" si="0"/>
        <v>0</v>
      </c>
      <c r="F14" s="43">
        <f t="shared" si="1"/>
        <v>100</v>
      </c>
      <c r="G14" s="37">
        <f t="shared" si="5"/>
        <v>0</v>
      </c>
      <c r="H14" s="37" t="s">
        <v>54</v>
      </c>
      <c r="I14" s="37" t="s">
        <v>54</v>
      </c>
      <c r="J14" s="37" t="s">
        <v>54</v>
      </c>
      <c r="K14" s="37" t="s">
        <v>54</v>
      </c>
    </row>
    <row r="15" spans="1:11" s="22" customFormat="1" ht="16.149999999999999">
      <c r="A15" s="42" t="s">
        <v>43</v>
      </c>
      <c r="B15" s="37">
        <f t="shared" si="4"/>
        <v>15</v>
      </c>
      <c r="C15" s="37">
        <v>8</v>
      </c>
      <c r="D15" s="37">
        <v>7</v>
      </c>
      <c r="E15" s="43">
        <f t="shared" si="0"/>
        <v>53.333333333333336</v>
      </c>
      <c r="F15" s="43">
        <f t="shared" si="1"/>
        <v>46.666666666666664</v>
      </c>
      <c r="G15" s="37">
        <f t="shared" si="5"/>
        <v>0</v>
      </c>
      <c r="H15" s="37" t="s">
        <v>54</v>
      </c>
      <c r="I15" s="37" t="s">
        <v>54</v>
      </c>
      <c r="J15" s="37" t="s">
        <v>54</v>
      </c>
      <c r="K15" s="37" t="s">
        <v>54</v>
      </c>
    </row>
    <row r="16" spans="1:11" s="22" customFormat="1" ht="16.149999999999999">
      <c r="A16" s="42" t="s">
        <v>44</v>
      </c>
      <c r="B16" s="37">
        <f t="shared" si="4"/>
        <v>36</v>
      </c>
      <c r="C16" s="37">
        <v>16</v>
      </c>
      <c r="D16" s="37">
        <v>20</v>
      </c>
      <c r="E16" s="43">
        <f t="shared" si="0"/>
        <v>44.444444444444443</v>
      </c>
      <c r="F16" s="43">
        <f t="shared" si="1"/>
        <v>55.555555555555557</v>
      </c>
      <c r="G16" s="37">
        <f t="shared" si="5"/>
        <v>0</v>
      </c>
      <c r="H16" s="37" t="s">
        <v>54</v>
      </c>
      <c r="I16" s="37" t="s">
        <v>54</v>
      </c>
      <c r="J16" s="37" t="s">
        <v>54</v>
      </c>
      <c r="K16" s="37" t="s">
        <v>54</v>
      </c>
    </row>
    <row r="17" spans="1:11" s="22" customFormat="1" ht="16.149999999999999">
      <c r="A17" s="42" t="s">
        <v>61</v>
      </c>
      <c r="B17" s="37">
        <f t="shared" si="4"/>
        <v>3</v>
      </c>
      <c r="C17" s="37">
        <v>1</v>
      </c>
      <c r="D17" s="37">
        <v>2</v>
      </c>
      <c r="E17" s="43">
        <f t="shared" si="0"/>
        <v>33.333333333333329</v>
      </c>
      <c r="F17" s="43">
        <f t="shared" si="1"/>
        <v>66.666666666666657</v>
      </c>
      <c r="G17" s="37">
        <f t="shared" si="5"/>
        <v>0</v>
      </c>
      <c r="H17" s="37" t="s">
        <v>54</v>
      </c>
      <c r="I17" s="37" t="s">
        <v>54</v>
      </c>
      <c r="J17" s="37" t="s">
        <v>54</v>
      </c>
      <c r="K17" s="37" t="s">
        <v>54</v>
      </c>
    </row>
    <row r="18" spans="1:11" s="22" customFormat="1" ht="16.149999999999999">
      <c r="A18" s="42" t="s">
        <v>62</v>
      </c>
      <c r="B18" s="37">
        <f t="shared" si="4"/>
        <v>7</v>
      </c>
      <c r="C18" s="37">
        <v>4</v>
      </c>
      <c r="D18" s="37">
        <v>3</v>
      </c>
      <c r="E18" s="43">
        <f t="shared" si="0"/>
        <v>57.142857142857139</v>
      </c>
      <c r="F18" s="43">
        <f t="shared" si="1"/>
        <v>42.857142857142854</v>
      </c>
      <c r="G18" s="37">
        <f t="shared" si="5"/>
        <v>1</v>
      </c>
      <c r="H18" s="37">
        <v>0</v>
      </c>
      <c r="I18" s="37">
        <v>1</v>
      </c>
      <c r="J18" s="43">
        <f t="shared" si="2"/>
        <v>0</v>
      </c>
      <c r="K18" s="43">
        <f t="shared" si="3"/>
        <v>100</v>
      </c>
    </row>
    <row r="19" spans="1:11" s="22" customFormat="1" ht="16.149999999999999">
      <c r="A19" s="42" t="s">
        <v>63</v>
      </c>
      <c r="B19" s="37">
        <f t="shared" si="4"/>
        <v>6</v>
      </c>
      <c r="C19" s="37">
        <v>4</v>
      </c>
      <c r="D19" s="37">
        <v>2</v>
      </c>
      <c r="E19" s="43">
        <f t="shared" si="0"/>
        <v>66.666666666666657</v>
      </c>
      <c r="F19" s="43">
        <f t="shared" si="1"/>
        <v>33.333333333333329</v>
      </c>
      <c r="G19" s="37">
        <f t="shared" si="5"/>
        <v>0</v>
      </c>
      <c r="H19" s="37" t="s">
        <v>54</v>
      </c>
      <c r="I19" s="37" t="s">
        <v>54</v>
      </c>
      <c r="J19" s="37" t="s">
        <v>54</v>
      </c>
      <c r="K19" s="37" t="s">
        <v>54</v>
      </c>
    </row>
    <row r="20" spans="1:11" s="22" customFormat="1" ht="16.149999999999999">
      <c r="A20" s="42" t="s">
        <v>64</v>
      </c>
      <c r="B20" s="37">
        <f t="shared" si="4"/>
        <v>15</v>
      </c>
      <c r="C20" s="37">
        <v>9</v>
      </c>
      <c r="D20" s="37">
        <v>6</v>
      </c>
      <c r="E20" s="43">
        <f t="shared" si="0"/>
        <v>60</v>
      </c>
      <c r="F20" s="43">
        <f t="shared" si="1"/>
        <v>40</v>
      </c>
      <c r="G20" s="37">
        <f t="shared" si="5"/>
        <v>0</v>
      </c>
      <c r="H20" s="37" t="s">
        <v>54</v>
      </c>
      <c r="I20" s="37" t="s">
        <v>54</v>
      </c>
      <c r="J20" s="37" t="s">
        <v>54</v>
      </c>
      <c r="K20" s="37" t="s">
        <v>54</v>
      </c>
    </row>
    <row r="21" spans="1:11" ht="16.149999999999999">
      <c r="A21" s="42" t="s">
        <v>65</v>
      </c>
      <c r="B21" s="37">
        <f t="shared" si="4"/>
        <v>4</v>
      </c>
      <c r="C21" s="37">
        <v>0</v>
      </c>
      <c r="D21" s="37">
        <v>4</v>
      </c>
      <c r="E21" s="43">
        <f t="shared" si="0"/>
        <v>0</v>
      </c>
      <c r="F21" s="43">
        <f t="shared" si="1"/>
        <v>100</v>
      </c>
      <c r="G21" s="37">
        <f t="shared" si="5"/>
        <v>0</v>
      </c>
      <c r="H21" s="37" t="s">
        <v>54</v>
      </c>
      <c r="I21" s="37" t="s">
        <v>54</v>
      </c>
      <c r="J21" s="37" t="s">
        <v>54</v>
      </c>
      <c r="K21" s="37" t="s">
        <v>54</v>
      </c>
    </row>
    <row r="22" spans="1:11" ht="16.149999999999999">
      <c r="A22" s="42" t="s">
        <v>66</v>
      </c>
      <c r="B22" s="37">
        <f t="shared" si="4"/>
        <v>5</v>
      </c>
      <c r="C22" s="37">
        <v>2</v>
      </c>
      <c r="D22" s="37">
        <v>3</v>
      </c>
      <c r="E22" s="43">
        <f t="shared" si="0"/>
        <v>40</v>
      </c>
      <c r="F22" s="43">
        <f t="shared" si="1"/>
        <v>60</v>
      </c>
      <c r="G22" s="37">
        <f t="shared" si="5"/>
        <v>0</v>
      </c>
      <c r="H22" s="37" t="s">
        <v>54</v>
      </c>
      <c r="I22" s="37" t="s">
        <v>54</v>
      </c>
      <c r="J22" s="37" t="s">
        <v>54</v>
      </c>
      <c r="K22" s="37" t="s">
        <v>54</v>
      </c>
    </row>
    <row r="23" spans="1:11" ht="16.149999999999999">
      <c r="A23" s="42" t="s">
        <v>67</v>
      </c>
      <c r="B23" s="37">
        <f t="shared" si="4"/>
        <v>2</v>
      </c>
      <c r="C23" s="37">
        <v>0</v>
      </c>
      <c r="D23" s="37">
        <v>2</v>
      </c>
      <c r="E23" s="43">
        <f t="shared" si="0"/>
        <v>0</v>
      </c>
      <c r="F23" s="43">
        <f t="shared" si="1"/>
        <v>100</v>
      </c>
      <c r="G23" s="37">
        <f t="shared" si="5"/>
        <v>0</v>
      </c>
      <c r="H23" s="37" t="s">
        <v>54</v>
      </c>
      <c r="I23" s="37" t="s">
        <v>54</v>
      </c>
      <c r="J23" s="37" t="s">
        <v>54</v>
      </c>
      <c r="K23" s="37" t="s">
        <v>54</v>
      </c>
    </row>
    <row r="24" spans="1:11" ht="16.149999999999999">
      <c r="A24" s="42" t="s">
        <v>68</v>
      </c>
      <c r="B24" s="37">
        <f t="shared" si="4"/>
        <v>3</v>
      </c>
      <c r="C24" s="37">
        <v>2</v>
      </c>
      <c r="D24" s="37">
        <v>1</v>
      </c>
      <c r="E24" s="43">
        <f t="shared" si="0"/>
        <v>66.666666666666657</v>
      </c>
      <c r="F24" s="43">
        <f t="shared" si="1"/>
        <v>33.333333333333329</v>
      </c>
      <c r="G24" s="37">
        <f t="shared" si="5"/>
        <v>1</v>
      </c>
      <c r="H24" s="37">
        <v>1</v>
      </c>
      <c r="I24" s="37">
        <v>0</v>
      </c>
      <c r="J24" s="43">
        <f t="shared" si="2"/>
        <v>100</v>
      </c>
      <c r="K24" s="43">
        <f t="shared" si="3"/>
        <v>0</v>
      </c>
    </row>
    <row r="25" spans="1:11" ht="16.149999999999999">
      <c r="A25" s="42" t="s">
        <v>69</v>
      </c>
      <c r="B25" s="37">
        <f t="shared" si="4"/>
        <v>24</v>
      </c>
      <c r="C25" s="37">
        <v>12</v>
      </c>
      <c r="D25" s="37">
        <v>12</v>
      </c>
      <c r="E25" s="43">
        <f t="shared" si="0"/>
        <v>50</v>
      </c>
      <c r="F25" s="43">
        <f t="shared" si="1"/>
        <v>50</v>
      </c>
      <c r="G25" s="37">
        <f t="shared" si="5"/>
        <v>0</v>
      </c>
      <c r="H25" s="37" t="s">
        <v>54</v>
      </c>
      <c r="I25" s="37" t="s">
        <v>54</v>
      </c>
      <c r="J25" s="37" t="s">
        <v>54</v>
      </c>
      <c r="K25" s="37" t="s">
        <v>54</v>
      </c>
    </row>
    <row r="26" spans="1:11">
      <c r="A26" s="44" t="s">
        <v>70</v>
      </c>
      <c r="B26" s="45"/>
      <c r="C26" s="45"/>
      <c r="D26" s="45"/>
      <c r="E26" s="45"/>
      <c r="F26" s="45"/>
      <c r="G26" s="45"/>
      <c r="H26" s="45"/>
      <c r="I26" s="45"/>
      <c r="J26" s="45"/>
      <c r="K26" s="45"/>
    </row>
    <row r="27" spans="1:11">
      <c r="A27" s="44" t="s">
        <v>71</v>
      </c>
      <c r="B27" s="45"/>
      <c r="C27" s="45"/>
      <c r="D27" s="45"/>
      <c r="E27" s="45"/>
      <c r="F27" s="45"/>
      <c r="G27" s="45"/>
      <c r="H27" s="45"/>
      <c r="I27" s="45"/>
      <c r="J27" s="45"/>
      <c r="K27" s="45"/>
    </row>
    <row r="28" spans="1:11">
      <c r="A28" s="48"/>
      <c r="B28" s="45"/>
      <c r="C28" s="45"/>
      <c r="D28" s="45"/>
      <c r="E28" s="45"/>
      <c r="F28" s="45"/>
      <c r="G28" s="45"/>
      <c r="H28" s="45"/>
      <c r="I28" s="45"/>
      <c r="J28" s="45"/>
      <c r="K28" s="45"/>
    </row>
    <row r="29" spans="1:11">
      <c r="A29" s="45"/>
      <c r="B29" s="45"/>
      <c r="C29" s="45"/>
      <c r="D29" s="45"/>
      <c r="E29" s="45"/>
      <c r="F29" s="45"/>
      <c r="G29" s="45"/>
      <c r="H29" s="45"/>
      <c r="I29" s="45"/>
      <c r="J29" s="45"/>
      <c r="K29" s="45"/>
    </row>
    <row r="30" spans="1:11">
      <c r="A30" s="49" t="s">
        <v>72</v>
      </c>
      <c r="B30" s="45"/>
      <c r="C30" s="45"/>
      <c r="D30" s="45"/>
      <c r="E30" s="45"/>
      <c r="F30" s="45"/>
      <c r="G30" s="45"/>
      <c r="H30" s="45"/>
      <c r="I30" s="45"/>
      <c r="J30" s="45"/>
      <c r="K30" s="45"/>
    </row>
  </sheetData>
  <mergeCells count="10">
    <mergeCell ref="A1:K1"/>
    <mergeCell ref="A2:A4"/>
    <mergeCell ref="B2:F2"/>
    <mergeCell ref="G2:K2"/>
    <mergeCell ref="B3:B4"/>
    <mergeCell ref="C3:D3"/>
    <mergeCell ref="E3:F3"/>
    <mergeCell ref="G3:G4"/>
    <mergeCell ref="H3:I3"/>
    <mergeCell ref="J3:K3"/>
  </mergeCells>
  <hyperlinks>
    <hyperlink ref="A30" r:id="rId1" xr:uid="{EC53611C-70B4-4809-829B-7C173B27D41A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82CEE4-BC06-43F4-AF63-DEDF439CEC32}">
  <dimension ref="A1:K30"/>
  <sheetViews>
    <sheetView showGridLines="0" workbookViewId="0">
      <selection activeCell="D25" sqref="D25"/>
    </sheetView>
  </sheetViews>
  <sheetFormatPr defaultRowHeight="14.45"/>
  <cols>
    <col min="1" max="1" width="34" customWidth="1"/>
    <col min="2" max="2" width="10.7109375" customWidth="1"/>
    <col min="3" max="3" width="14.85546875" customWidth="1"/>
    <col min="4" max="4" width="17" customWidth="1"/>
    <col min="5" max="5" width="14.7109375" customWidth="1"/>
    <col min="6" max="6" width="16" customWidth="1"/>
    <col min="7" max="7" width="10.7109375" customWidth="1"/>
    <col min="8" max="8" width="14.5703125" customWidth="1"/>
    <col min="9" max="9" width="13.28515625" customWidth="1"/>
    <col min="10" max="10" width="17" customWidth="1"/>
    <col min="11" max="11" width="13.85546875" customWidth="1"/>
  </cols>
  <sheetData>
    <row r="1" spans="1:11" ht="41.65" customHeight="1">
      <c r="A1" s="83" t="s">
        <v>73</v>
      </c>
      <c r="B1" s="84"/>
      <c r="C1" s="84"/>
      <c r="D1" s="84"/>
      <c r="E1" s="84"/>
      <c r="F1" s="84"/>
      <c r="G1" s="84"/>
      <c r="H1" s="84"/>
      <c r="I1" s="84"/>
      <c r="J1" s="84"/>
      <c r="K1" s="90"/>
    </row>
    <row r="2" spans="1:11" ht="25.9" customHeight="1">
      <c r="A2" s="85" t="s">
        <v>31</v>
      </c>
      <c r="B2" s="91" t="s">
        <v>74</v>
      </c>
      <c r="C2" s="92"/>
      <c r="D2" s="92"/>
      <c r="E2" s="92"/>
      <c r="F2" s="93"/>
      <c r="G2" s="86" t="s">
        <v>75</v>
      </c>
      <c r="H2" s="86"/>
      <c r="I2" s="86"/>
      <c r="J2" s="86"/>
      <c r="K2" s="86"/>
    </row>
    <row r="3" spans="1:11" ht="14.65" customHeight="1">
      <c r="A3" s="85"/>
      <c r="B3" s="81" t="s">
        <v>34</v>
      </c>
      <c r="C3" s="82" t="s">
        <v>34</v>
      </c>
      <c r="D3" s="82"/>
      <c r="E3" s="82" t="s">
        <v>35</v>
      </c>
      <c r="F3" s="82"/>
      <c r="G3" s="81" t="s">
        <v>34</v>
      </c>
      <c r="H3" s="82" t="s">
        <v>34</v>
      </c>
      <c r="I3" s="82"/>
      <c r="J3" s="82" t="s">
        <v>35</v>
      </c>
      <c r="K3" s="94"/>
    </row>
    <row r="4" spans="1:11" ht="16.149999999999999">
      <c r="A4" s="86"/>
      <c r="B4" s="81"/>
      <c r="C4" s="37" t="s">
        <v>36</v>
      </c>
      <c r="D4" s="37" t="s">
        <v>37</v>
      </c>
      <c r="E4" s="37" t="s">
        <v>36</v>
      </c>
      <c r="F4" s="37" t="s">
        <v>37</v>
      </c>
      <c r="G4" s="81"/>
      <c r="H4" s="37" t="s">
        <v>36</v>
      </c>
      <c r="I4" s="37" t="s">
        <v>37</v>
      </c>
      <c r="J4" s="50" t="s">
        <v>36</v>
      </c>
      <c r="K4" s="29" t="s">
        <v>37</v>
      </c>
    </row>
    <row r="5" spans="1:11" s="22" customFormat="1" ht="16.149999999999999">
      <c r="A5" s="38" t="s">
        <v>34</v>
      </c>
      <c r="B5" s="39">
        <f>SUM(C5:D5)</f>
        <v>70</v>
      </c>
      <c r="C5" s="39">
        <f>SUM(C6:C25)</f>
        <v>7</v>
      </c>
      <c r="D5" s="39">
        <f>SUM(D6:D25)</f>
        <v>63</v>
      </c>
      <c r="E5" s="40">
        <f t="shared" ref="E5:E25" si="0">C5/B5*100</f>
        <v>10</v>
      </c>
      <c r="F5" s="40">
        <f t="shared" ref="F5:F25" si="1">D5/B5*100</f>
        <v>90</v>
      </c>
      <c r="G5" s="39">
        <f>SUM(H5:I5)</f>
        <v>138</v>
      </c>
      <c r="H5" s="39">
        <f>SUM(H6:H27)</f>
        <v>51</v>
      </c>
      <c r="I5" s="39">
        <f>SUM(I6:I27)</f>
        <v>87</v>
      </c>
      <c r="J5" s="51">
        <f t="shared" ref="J5:J27" si="2">H5/G5*100</f>
        <v>36.95652173913043</v>
      </c>
      <c r="K5" s="52">
        <f t="shared" ref="K5:K27" si="3">I5/G5*100</f>
        <v>63.04347826086957</v>
      </c>
    </row>
    <row r="6" spans="1:11" s="22" customFormat="1" ht="16.149999999999999">
      <c r="A6" s="42" t="s">
        <v>39</v>
      </c>
      <c r="B6" s="37">
        <f t="shared" ref="B6:B25" si="4">SUM(C6:D6)</f>
        <v>17</v>
      </c>
      <c r="C6" s="37">
        <v>2</v>
      </c>
      <c r="D6" s="37">
        <v>15</v>
      </c>
      <c r="E6" s="43">
        <f t="shared" si="0"/>
        <v>11.76470588235294</v>
      </c>
      <c r="F6" s="43">
        <f t="shared" si="1"/>
        <v>88.235294117647058</v>
      </c>
      <c r="G6" s="37">
        <f t="shared" ref="G6:G27" si="5">SUM(H6:I6)</f>
        <v>14</v>
      </c>
      <c r="H6" s="37">
        <v>5</v>
      </c>
      <c r="I6" s="37">
        <v>9</v>
      </c>
      <c r="J6" s="43">
        <f t="shared" si="2"/>
        <v>35.714285714285715</v>
      </c>
      <c r="K6" s="53">
        <f t="shared" si="3"/>
        <v>64.285714285714292</v>
      </c>
    </row>
    <row r="7" spans="1:11" s="22" customFormat="1" ht="16.149999999999999">
      <c r="A7" s="42" t="s">
        <v>52</v>
      </c>
      <c r="B7" s="37">
        <f t="shared" si="4"/>
        <v>4</v>
      </c>
      <c r="C7" s="37">
        <v>0</v>
      </c>
      <c r="D7" s="37">
        <v>4</v>
      </c>
      <c r="E7" s="43">
        <f t="shared" si="0"/>
        <v>0</v>
      </c>
      <c r="F7" s="43">
        <f t="shared" si="1"/>
        <v>100</v>
      </c>
      <c r="G7" s="37">
        <f t="shared" si="5"/>
        <v>10</v>
      </c>
      <c r="H7" s="37">
        <v>3</v>
      </c>
      <c r="I7" s="37">
        <v>7</v>
      </c>
      <c r="J7" s="43">
        <f t="shared" si="2"/>
        <v>30</v>
      </c>
      <c r="K7" s="43">
        <f t="shared" si="3"/>
        <v>70</v>
      </c>
    </row>
    <row r="8" spans="1:11" s="22" customFormat="1" ht="16.149999999999999">
      <c r="A8" s="42" t="s">
        <v>53</v>
      </c>
      <c r="B8" s="37">
        <f t="shared" si="4"/>
        <v>3</v>
      </c>
      <c r="C8" s="37">
        <v>0</v>
      </c>
      <c r="D8" s="37">
        <v>3</v>
      </c>
      <c r="E8" s="43">
        <f t="shared" si="0"/>
        <v>0</v>
      </c>
      <c r="F8" s="43">
        <f t="shared" si="1"/>
        <v>100</v>
      </c>
      <c r="G8" s="37">
        <f t="shared" si="5"/>
        <v>4</v>
      </c>
      <c r="H8" s="37">
        <v>1</v>
      </c>
      <c r="I8" s="37">
        <v>3</v>
      </c>
      <c r="J8" s="43">
        <f t="shared" si="2"/>
        <v>25</v>
      </c>
      <c r="K8" s="43">
        <f t="shared" si="3"/>
        <v>75</v>
      </c>
    </row>
    <row r="9" spans="1:11" s="22" customFormat="1" ht="16.149999999999999">
      <c r="A9" s="42" t="s">
        <v>55</v>
      </c>
      <c r="B9" s="37">
        <f t="shared" si="4"/>
        <v>3</v>
      </c>
      <c r="C9" s="37">
        <v>0</v>
      </c>
      <c r="D9" s="37">
        <v>3</v>
      </c>
      <c r="E9" s="43">
        <f t="shared" si="0"/>
        <v>0</v>
      </c>
      <c r="F9" s="43">
        <f t="shared" si="1"/>
        <v>100</v>
      </c>
      <c r="G9" s="37">
        <f t="shared" si="5"/>
        <v>4</v>
      </c>
      <c r="H9" s="37">
        <v>1</v>
      </c>
      <c r="I9" s="37">
        <v>3</v>
      </c>
      <c r="J9" s="43">
        <f t="shared" si="2"/>
        <v>25</v>
      </c>
      <c r="K9" s="43">
        <f t="shared" si="3"/>
        <v>75</v>
      </c>
    </row>
    <row r="10" spans="1:11" s="22" customFormat="1" ht="16.149999999999999">
      <c r="A10" s="47" t="s">
        <v>56</v>
      </c>
      <c r="B10" s="37">
        <f t="shared" si="4"/>
        <v>2</v>
      </c>
      <c r="C10" s="37">
        <v>0</v>
      </c>
      <c r="D10" s="37">
        <v>2</v>
      </c>
      <c r="E10" s="43">
        <f t="shared" si="0"/>
        <v>0</v>
      </c>
      <c r="F10" s="43">
        <f t="shared" si="1"/>
        <v>100</v>
      </c>
      <c r="G10" s="37">
        <f t="shared" si="5"/>
        <v>2</v>
      </c>
      <c r="H10" s="37">
        <v>0</v>
      </c>
      <c r="I10" s="37">
        <v>2</v>
      </c>
      <c r="J10" s="43">
        <f t="shared" si="2"/>
        <v>0</v>
      </c>
      <c r="K10" s="43">
        <f t="shared" si="3"/>
        <v>100</v>
      </c>
    </row>
    <row r="11" spans="1:11" s="22" customFormat="1" ht="16.149999999999999">
      <c r="A11" s="42" t="s">
        <v>57</v>
      </c>
      <c r="B11" s="37">
        <f t="shared" si="4"/>
        <v>1</v>
      </c>
      <c r="C11" s="37">
        <v>0</v>
      </c>
      <c r="D11" s="37">
        <v>1</v>
      </c>
      <c r="E11" s="43">
        <f t="shared" si="0"/>
        <v>0</v>
      </c>
      <c r="F11" s="43">
        <f t="shared" si="1"/>
        <v>100</v>
      </c>
      <c r="G11" s="37">
        <f t="shared" si="5"/>
        <v>6</v>
      </c>
      <c r="H11" s="37">
        <v>1</v>
      </c>
      <c r="I11" s="37">
        <v>5</v>
      </c>
      <c r="J11" s="43">
        <f t="shared" si="2"/>
        <v>16.666666666666664</v>
      </c>
      <c r="K11" s="43">
        <f t="shared" si="3"/>
        <v>83.333333333333343</v>
      </c>
    </row>
    <row r="12" spans="1:11" s="22" customFormat="1" ht="16.149999999999999">
      <c r="A12" s="42" t="s">
        <v>58</v>
      </c>
      <c r="B12" s="37">
        <f t="shared" si="4"/>
        <v>2</v>
      </c>
      <c r="C12" s="37">
        <v>0</v>
      </c>
      <c r="D12" s="37">
        <v>2</v>
      </c>
      <c r="E12" s="43">
        <f t="shared" si="0"/>
        <v>0</v>
      </c>
      <c r="F12" s="43">
        <f t="shared" si="1"/>
        <v>100</v>
      </c>
      <c r="G12" s="37">
        <f t="shared" si="5"/>
        <v>8</v>
      </c>
      <c r="H12" s="37">
        <v>3</v>
      </c>
      <c r="I12" s="37">
        <v>5</v>
      </c>
      <c r="J12" s="43">
        <f t="shared" si="2"/>
        <v>37.5</v>
      </c>
      <c r="K12" s="43">
        <f t="shared" si="3"/>
        <v>62.5</v>
      </c>
    </row>
    <row r="13" spans="1:11" s="22" customFormat="1" ht="16.149999999999999">
      <c r="A13" s="42" t="s">
        <v>59</v>
      </c>
      <c r="B13" s="37">
        <f t="shared" si="4"/>
        <v>3</v>
      </c>
      <c r="C13" s="37">
        <v>0</v>
      </c>
      <c r="D13" s="37">
        <v>3</v>
      </c>
      <c r="E13" s="43">
        <f t="shared" si="0"/>
        <v>0</v>
      </c>
      <c r="F13" s="43">
        <f t="shared" si="1"/>
        <v>100</v>
      </c>
      <c r="G13" s="37">
        <f t="shared" si="5"/>
        <v>3</v>
      </c>
      <c r="H13" s="37">
        <v>2</v>
      </c>
      <c r="I13" s="37">
        <v>1</v>
      </c>
      <c r="J13" s="43">
        <f t="shared" si="2"/>
        <v>66.666666666666657</v>
      </c>
      <c r="K13" s="43">
        <f t="shared" si="3"/>
        <v>33.333333333333329</v>
      </c>
    </row>
    <row r="14" spans="1:11" s="22" customFormat="1" ht="16.149999999999999">
      <c r="A14" s="42" t="s">
        <v>60</v>
      </c>
      <c r="B14" s="37">
        <f t="shared" si="4"/>
        <v>1</v>
      </c>
      <c r="C14" s="37">
        <v>1</v>
      </c>
      <c r="D14" s="37">
        <v>0</v>
      </c>
      <c r="E14" s="43">
        <f t="shared" si="0"/>
        <v>100</v>
      </c>
      <c r="F14" s="43">
        <f t="shared" si="1"/>
        <v>0</v>
      </c>
      <c r="G14" s="37">
        <f t="shared" si="5"/>
        <v>7</v>
      </c>
      <c r="H14" s="37">
        <v>6</v>
      </c>
      <c r="I14" s="37">
        <v>1</v>
      </c>
      <c r="J14" s="43">
        <f t="shared" si="2"/>
        <v>85.714285714285708</v>
      </c>
      <c r="K14" s="43">
        <f t="shared" si="3"/>
        <v>14.285714285714285</v>
      </c>
    </row>
    <row r="15" spans="1:11" s="22" customFormat="1" ht="16.149999999999999">
      <c r="A15" s="42" t="s">
        <v>43</v>
      </c>
      <c r="B15" s="37">
        <f t="shared" si="4"/>
        <v>2</v>
      </c>
      <c r="C15" s="37">
        <v>0</v>
      </c>
      <c r="D15" s="37">
        <v>2</v>
      </c>
      <c r="E15" s="43">
        <f t="shared" si="0"/>
        <v>0</v>
      </c>
      <c r="F15" s="43">
        <f t="shared" si="1"/>
        <v>100</v>
      </c>
      <c r="G15" s="37">
        <f t="shared" si="5"/>
        <v>4</v>
      </c>
      <c r="H15" s="37">
        <v>1</v>
      </c>
      <c r="I15" s="37">
        <v>3</v>
      </c>
      <c r="J15" s="43">
        <f t="shared" si="2"/>
        <v>25</v>
      </c>
      <c r="K15" s="43">
        <f t="shared" si="3"/>
        <v>75</v>
      </c>
    </row>
    <row r="16" spans="1:11" s="22" customFormat="1" ht="16.149999999999999">
      <c r="A16" s="42" t="s">
        <v>44</v>
      </c>
      <c r="B16" s="37">
        <f t="shared" si="4"/>
        <v>16</v>
      </c>
      <c r="C16" s="37">
        <v>3</v>
      </c>
      <c r="D16" s="37">
        <v>13</v>
      </c>
      <c r="E16" s="43">
        <f t="shared" si="0"/>
        <v>18.75</v>
      </c>
      <c r="F16" s="43">
        <f t="shared" si="1"/>
        <v>81.25</v>
      </c>
      <c r="G16" s="37">
        <f t="shared" si="5"/>
        <v>9</v>
      </c>
      <c r="H16" s="37">
        <v>2</v>
      </c>
      <c r="I16" s="37">
        <v>7</v>
      </c>
      <c r="J16" s="43">
        <f t="shared" si="2"/>
        <v>22.222222222222221</v>
      </c>
      <c r="K16" s="43">
        <f t="shared" si="3"/>
        <v>77.777777777777786</v>
      </c>
    </row>
    <row r="17" spans="1:11" s="22" customFormat="1" ht="16.149999999999999">
      <c r="A17" s="42" t="s">
        <v>61</v>
      </c>
      <c r="B17" s="37">
        <f t="shared" si="4"/>
        <v>1</v>
      </c>
      <c r="C17" s="37">
        <v>0</v>
      </c>
      <c r="D17" s="37">
        <v>1</v>
      </c>
      <c r="E17" s="43">
        <f t="shared" si="0"/>
        <v>0</v>
      </c>
      <c r="F17" s="43">
        <f t="shared" si="1"/>
        <v>100</v>
      </c>
      <c r="G17" s="37">
        <f t="shared" si="5"/>
        <v>2</v>
      </c>
      <c r="H17" s="37">
        <v>1</v>
      </c>
      <c r="I17" s="37">
        <v>1</v>
      </c>
      <c r="J17" s="43">
        <f t="shared" si="2"/>
        <v>50</v>
      </c>
      <c r="K17" s="43">
        <f t="shared" si="3"/>
        <v>50</v>
      </c>
    </row>
    <row r="18" spans="1:11" s="22" customFormat="1" ht="16.149999999999999">
      <c r="A18" s="42" t="s">
        <v>62</v>
      </c>
      <c r="B18" s="37">
        <f t="shared" si="4"/>
        <v>4</v>
      </c>
      <c r="C18" s="37">
        <v>0</v>
      </c>
      <c r="D18" s="37">
        <v>4</v>
      </c>
      <c r="E18" s="43">
        <f t="shared" si="0"/>
        <v>0</v>
      </c>
      <c r="F18" s="43">
        <f t="shared" si="1"/>
        <v>100</v>
      </c>
      <c r="G18" s="37">
        <f t="shared" si="5"/>
        <v>1</v>
      </c>
      <c r="H18" s="37">
        <v>0</v>
      </c>
      <c r="I18" s="37">
        <v>1</v>
      </c>
      <c r="J18" s="43">
        <f t="shared" si="2"/>
        <v>0</v>
      </c>
      <c r="K18" s="43">
        <f t="shared" si="3"/>
        <v>100</v>
      </c>
    </row>
    <row r="19" spans="1:11" s="22" customFormat="1" ht="16.149999999999999">
      <c r="A19" s="42" t="s">
        <v>63</v>
      </c>
      <c r="B19" s="37">
        <f t="shared" si="4"/>
        <v>2</v>
      </c>
      <c r="C19" s="37">
        <v>0</v>
      </c>
      <c r="D19" s="37">
        <v>2</v>
      </c>
      <c r="E19" s="43">
        <f t="shared" si="0"/>
        <v>0</v>
      </c>
      <c r="F19" s="43">
        <f t="shared" si="1"/>
        <v>100</v>
      </c>
      <c r="G19" s="37">
        <f t="shared" si="5"/>
        <v>2</v>
      </c>
      <c r="H19" s="37">
        <v>1</v>
      </c>
      <c r="I19" s="37">
        <v>1</v>
      </c>
      <c r="J19" s="43">
        <f t="shared" si="2"/>
        <v>50</v>
      </c>
      <c r="K19" s="43">
        <f t="shared" si="3"/>
        <v>50</v>
      </c>
    </row>
    <row r="20" spans="1:11" s="22" customFormat="1" ht="16.149999999999999">
      <c r="A20" s="42" t="s">
        <v>64</v>
      </c>
      <c r="B20" s="37">
        <f t="shared" si="4"/>
        <v>1</v>
      </c>
      <c r="C20" s="37">
        <v>0</v>
      </c>
      <c r="D20" s="37">
        <v>1</v>
      </c>
      <c r="E20" s="43">
        <f t="shared" si="0"/>
        <v>0</v>
      </c>
      <c r="F20" s="43">
        <f t="shared" si="1"/>
        <v>100</v>
      </c>
      <c r="G20" s="37">
        <f t="shared" si="5"/>
        <v>9</v>
      </c>
      <c r="H20" s="37">
        <v>3</v>
      </c>
      <c r="I20" s="37">
        <v>6</v>
      </c>
      <c r="J20" s="43">
        <f t="shared" si="2"/>
        <v>33.333333333333329</v>
      </c>
      <c r="K20" s="43">
        <f t="shared" si="3"/>
        <v>66.666666666666657</v>
      </c>
    </row>
    <row r="21" spans="1:11" ht="16.149999999999999">
      <c r="A21" s="42" t="s">
        <v>65</v>
      </c>
      <c r="B21" s="37">
        <f t="shared" si="4"/>
        <v>2</v>
      </c>
      <c r="C21" s="37">
        <v>0</v>
      </c>
      <c r="D21" s="37">
        <v>2</v>
      </c>
      <c r="E21" s="43">
        <f t="shared" si="0"/>
        <v>0</v>
      </c>
      <c r="F21" s="43">
        <f t="shared" si="1"/>
        <v>100</v>
      </c>
      <c r="G21" s="37">
        <f t="shared" si="5"/>
        <v>1</v>
      </c>
      <c r="H21" s="37">
        <v>1</v>
      </c>
      <c r="I21" s="37">
        <v>0</v>
      </c>
      <c r="J21" s="43">
        <f t="shared" si="2"/>
        <v>100</v>
      </c>
      <c r="K21" s="43">
        <f t="shared" si="3"/>
        <v>0</v>
      </c>
    </row>
    <row r="22" spans="1:11" ht="16.149999999999999">
      <c r="A22" s="42" t="s">
        <v>66</v>
      </c>
      <c r="B22" s="37">
        <f t="shared" si="4"/>
        <v>1</v>
      </c>
      <c r="C22" s="37">
        <v>0</v>
      </c>
      <c r="D22" s="37">
        <v>1</v>
      </c>
      <c r="E22" s="43">
        <f t="shared" si="0"/>
        <v>0</v>
      </c>
      <c r="F22" s="43">
        <f t="shared" si="1"/>
        <v>100</v>
      </c>
      <c r="G22" s="37">
        <f t="shared" si="5"/>
        <v>4</v>
      </c>
      <c r="H22" s="37">
        <v>1</v>
      </c>
      <c r="I22" s="37">
        <v>3</v>
      </c>
      <c r="J22" s="43">
        <f t="shared" si="2"/>
        <v>25</v>
      </c>
      <c r="K22" s="43">
        <f t="shared" si="3"/>
        <v>75</v>
      </c>
    </row>
    <row r="23" spans="1:11" ht="16.149999999999999">
      <c r="A23" s="42" t="s">
        <v>67</v>
      </c>
      <c r="B23" s="37">
        <f t="shared" si="4"/>
        <v>1</v>
      </c>
      <c r="C23" s="37">
        <v>0</v>
      </c>
      <c r="D23" s="37">
        <v>1</v>
      </c>
      <c r="E23" s="43">
        <f t="shared" si="0"/>
        <v>0</v>
      </c>
      <c r="F23" s="43">
        <f t="shared" si="1"/>
        <v>100</v>
      </c>
      <c r="G23" s="37">
        <f t="shared" si="5"/>
        <v>2</v>
      </c>
      <c r="H23" s="37">
        <v>0</v>
      </c>
      <c r="I23" s="37">
        <v>2</v>
      </c>
      <c r="J23" s="43">
        <f t="shared" si="2"/>
        <v>0</v>
      </c>
      <c r="K23" s="43">
        <f t="shared" si="3"/>
        <v>100</v>
      </c>
    </row>
    <row r="24" spans="1:11" ht="16.149999999999999">
      <c r="A24" s="42" t="s">
        <v>68</v>
      </c>
      <c r="B24" s="37">
        <f t="shared" si="4"/>
        <v>2</v>
      </c>
      <c r="C24" s="37">
        <v>1</v>
      </c>
      <c r="D24" s="37">
        <v>1</v>
      </c>
      <c r="E24" s="43">
        <f t="shared" si="0"/>
        <v>50</v>
      </c>
      <c r="F24" s="43">
        <f t="shared" si="1"/>
        <v>50</v>
      </c>
      <c r="G24" s="37">
        <f t="shared" si="5"/>
        <v>2</v>
      </c>
      <c r="H24" s="37">
        <v>0</v>
      </c>
      <c r="I24" s="37">
        <v>2</v>
      </c>
      <c r="J24" s="43">
        <f t="shared" si="2"/>
        <v>0</v>
      </c>
      <c r="K24" s="43">
        <f t="shared" si="3"/>
        <v>100</v>
      </c>
    </row>
    <row r="25" spans="1:11" ht="16.149999999999999">
      <c r="A25" s="42" t="s">
        <v>69</v>
      </c>
      <c r="B25" s="37">
        <f t="shared" si="4"/>
        <v>2</v>
      </c>
      <c r="C25" s="37">
        <v>0</v>
      </c>
      <c r="D25" s="37">
        <v>2</v>
      </c>
      <c r="E25" s="43">
        <f t="shared" si="0"/>
        <v>0</v>
      </c>
      <c r="F25" s="43">
        <f t="shared" si="1"/>
        <v>100</v>
      </c>
      <c r="G25" s="37">
        <f t="shared" si="5"/>
        <v>8</v>
      </c>
      <c r="H25" s="37">
        <v>2</v>
      </c>
      <c r="I25" s="37">
        <v>6</v>
      </c>
      <c r="J25" s="43">
        <f t="shared" si="2"/>
        <v>25</v>
      </c>
      <c r="K25" s="43">
        <f t="shared" si="3"/>
        <v>75</v>
      </c>
    </row>
    <row r="26" spans="1:11" ht="16.149999999999999">
      <c r="A26" s="42" t="s">
        <v>76</v>
      </c>
      <c r="B26" s="37" t="s">
        <v>54</v>
      </c>
      <c r="C26" s="37" t="s">
        <v>54</v>
      </c>
      <c r="D26" s="37" t="s">
        <v>54</v>
      </c>
      <c r="E26" s="37" t="s">
        <v>54</v>
      </c>
      <c r="F26" s="37" t="s">
        <v>54</v>
      </c>
      <c r="G26" s="37">
        <f t="shared" si="5"/>
        <v>19</v>
      </c>
      <c r="H26" s="37">
        <v>12</v>
      </c>
      <c r="I26" s="37">
        <v>7</v>
      </c>
      <c r="J26" s="43">
        <f t="shared" si="2"/>
        <v>63.157894736842103</v>
      </c>
      <c r="K26" s="43">
        <f t="shared" si="3"/>
        <v>36.84210526315789</v>
      </c>
    </row>
    <row r="27" spans="1:11" ht="16.149999999999999">
      <c r="A27" s="42" t="s">
        <v>77</v>
      </c>
      <c r="B27" s="37" t="s">
        <v>54</v>
      </c>
      <c r="C27" s="37" t="s">
        <v>54</v>
      </c>
      <c r="D27" s="37" t="s">
        <v>54</v>
      </c>
      <c r="E27" s="37" t="s">
        <v>54</v>
      </c>
      <c r="F27" s="37" t="s">
        <v>54</v>
      </c>
      <c r="G27" s="37">
        <f t="shared" si="5"/>
        <v>17</v>
      </c>
      <c r="H27" s="37">
        <v>5</v>
      </c>
      <c r="I27" s="37">
        <v>12</v>
      </c>
      <c r="J27" s="43">
        <f t="shared" si="2"/>
        <v>29.411764705882355</v>
      </c>
      <c r="K27" s="43">
        <f t="shared" si="3"/>
        <v>70.588235294117652</v>
      </c>
    </row>
    <row r="28" spans="1:11">
      <c r="A28" s="44" t="s">
        <v>70</v>
      </c>
      <c r="B28" s="44"/>
      <c r="C28" s="44"/>
      <c r="D28" s="44"/>
      <c r="E28" s="44"/>
      <c r="F28" s="44"/>
      <c r="G28" s="45"/>
      <c r="H28" s="45"/>
      <c r="I28" s="45"/>
      <c r="J28" s="45"/>
      <c r="K28" s="45"/>
    </row>
    <row r="30" spans="1:11">
      <c r="A30" s="23"/>
      <c r="B30" s="23"/>
      <c r="C30" s="23"/>
      <c r="D30" s="23"/>
      <c r="E30" s="23"/>
      <c r="F30" s="23"/>
    </row>
  </sheetData>
  <mergeCells count="10">
    <mergeCell ref="A1:K1"/>
    <mergeCell ref="A2:A4"/>
    <mergeCell ref="B2:F2"/>
    <mergeCell ref="G2:K2"/>
    <mergeCell ref="B3:B4"/>
    <mergeCell ref="C3:D3"/>
    <mergeCell ref="E3:F3"/>
    <mergeCell ref="G3:G4"/>
    <mergeCell ref="H3:I3"/>
    <mergeCell ref="J3:K3"/>
  </mergeCells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E5639E-82CA-4346-8901-66B80857195E}">
  <dimension ref="A1:G22"/>
  <sheetViews>
    <sheetView showGridLines="0" workbookViewId="0">
      <selection activeCell="A11" sqref="A11"/>
    </sheetView>
  </sheetViews>
  <sheetFormatPr defaultColWidth="8.85546875" defaultRowHeight="15"/>
  <cols>
    <col min="1" max="1" width="29.5703125" style="1" customWidth="1"/>
    <col min="2" max="6" width="12.28515625" style="1" customWidth="1"/>
    <col min="7" max="16384" width="8.85546875" style="1"/>
  </cols>
  <sheetData>
    <row r="1" spans="1:7" ht="42" customHeight="1">
      <c r="A1" s="97" t="s">
        <v>78</v>
      </c>
      <c r="B1" s="97"/>
      <c r="C1" s="97"/>
      <c r="D1" s="97"/>
      <c r="E1" s="97"/>
      <c r="F1" s="97"/>
    </row>
    <row r="2" spans="1:7" ht="16.149999999999999">
      <c r="A2" s="96" t="s">
        <v>31</v>
      </c>
      <c r="B2" s="95" t="s">
        <v>79</v>
      </c>
      <c r="C2" s="95"/>
      <c r="D2" s="95"/>
      <c r="E2" s="95" t="s">
        <v>35</v>
      </c>
      <c r="F2" s="95"/>
    </row>
    <row r="3" spans="1:7" ht="16.149999999999999">
      <c r="A3" s="96"/>
      <c r="B3" s="28" t="s">
        <v>34</v>
      </c>
      <c r="C3" s="28" t="s">
        <v>36</v>
      </c>
      <c r="D3" s="28" t="s">
        <v>37</v>
      </c>
      <c r="E3" s="28" t="s">
        <v>36</v>
      </c>
      <c r="F3" s="28" t="s">
        <v>37</v>
      </c>
    </row>
    <row r="4" spans="1:7" s="2" customFormat="1" ht="16.149999999999999">
      <c r="A4" s="30" t="s">
        <v>38</v>
      </c>
      <c r="B4" s="31">
        <f>SUM(B5:B15)</f>
        <v>20</v>
      </c>
      <c r="C4" s="31">
        <f t="shared" ref="C4:D4" si="0">SUM(C5:C15)</f>
        <v>13</v>
      </c>
      <c r="D4" s="31">
        <f t="shared" si="0"/>
        <v>8</v>
      </c>
      <c r="E4" s="32">
        <f>C4/21 *100</f>
        <v>61.904761904761905</v>
      </c>
      <c r="F4" s="32">
        <f>D4/21*100</f>
        <v>38.095238095238095</v>
      </c>
      <c r="G4" s="3"/>
    </row>
    <row r="5" spans="1:7" ht="16.149999999999999">
      <c r="A5" s="33" t="s">
        <v>39</v>
      </c>
      <c r="B5" s="33">
        <v>2</v>
      </c>
      <c r="C5" s="33">
        <v>0</v>
      </c>
      <c r="D5" s="33">
        <v>2</v>
      </c>
      <c r="E5" s="34">
        <f>C5/B5*100</f>
        <v>0</v>
      </c>
      <c r="F5" s="34">
        <f>D5/B5*100</f>
        <v>100</v>
      </c>
    </row>
    <row r="6" spans="1:7" ht="16.149999999999999">
      <c r="A6" s="33" t="s">
        <v>80</v>
      </c>
      <c r="B6" s="33">
        <v>1</v>
      </c>
      <c r="C6" s="33">
        <v>1</v>
      </c>
      <c r="D6" s="33">
        <v>0</v>
      </c>
      <c r="E6" s="34">
        <f t="shared" ref="E6:E15" si="1">C6/B6*100</f>
        <v>100</v>
      </c>
      <c r="F6" s="34">
        <f t="shared" ref="F6:F15" si="2">D6/B6*100</f>
        <v>0</v>
      </c>
    </row>
    <row r="7" spans="1:7" ht="16.149999999999999">
      <c r="A7" s="33" t="s">
        <v>81</v>
      </c>
      <c r="B7" s="33">
        <v>1</v>
      </c>
      <c r="C7" s="33">
        <v>0</v>
      </c>
      <c r="D7" s="33">
        <v>1</v>
      </c>
      <c r="E7" s="34">
        <f t="shared" si="1"/>
        <v>0</v>
      </c>
      <c r="F7" s="34">
        <f t="shared" si="2"/>
        <v>100</v>
      </c>
    </row>
    <row r="8" spans="1:7" ht="16.149999999999999">
      <c r="A8" s="33" t="s">
        <v>41</v>
      </c>
      <c r="B8" s="33">
        <v>1</v>
      </c>
      <c r="C8" s="33">
        <v>1</v>
      </c>
      <c r="D8" s="33"/>
      <c r="E8" s="34">
        <f t="shared" si="1"/>
        <v>100</v>
      </c>
      <c r="F8" s="34">
        <f t="shared" si="2"/>
        <v>0</v>
      </c>
    </row>
    <row r="9" spans="1:7" ht="16.149999999999999">
      <c r="A9" s="33" t="s">
        <v>82</v>
      </c>
      <c r="B9" s="33">
        <v>4</v>
      </c>
      <c r="C9" s="33">
        <v>4</v>
      </c>
      <c r="D9" s="33">
        <v>0</v>
      </c>
      <c r="E9" s="34">
        <f t="shared" si="1"/>
        <v>100</v>
      </c>
      <c r="F9" s="34">
        <f t="shared" si="2"/>
        <v>0</v>
      </c>
    </row>
    <row r="10" spans="1:7" ht="16.149999999999999">
      <c r="A10" s="33" t="s">
        <v>83</v>
      </c>
      <c r="B10" s="33">
        <v>4</v>
      </c>
      <c r="C10" s="33">
        <v>3</v>
      </c>
      <c r="D10" s="33">
        <v>2</v>
      </c>
      <c r="E10" s="34">
        <f>C10/5*100</f>
        <v>60</v>
      </c>
      <c r="F10" s="34">
        <f>D10/5*100</f>
        <v>40</v>
      </c>
      <c r="G10" s="3"/>
    </row>
    <row r="11" spans="1:7" ht="16.149999999999999">
      <c r="A11" s="33" t="s">
        <v>84</v>
      </c>
      <c r="B11" s="33">
        <v>2</v>
      </c>
      <c r="C11" s="33">
        <v>1</v>
      </c>
      <c r="D11" s="33">
        <v>1</v>
      </c>
      <c r="E11" s="34">
        <f t="shared" si="1"/>
        <v>50</v>
      </c>
      <c r="F11" s="34">
        <f t="shared" si="2"/>
        <v>50</v>
      </c>
    </row>
    <row r="12" spans="1:7" ht="16.149999999999999">
      <c r="A12" s="33" t="s">
        <v>85</v>
      </c>
      <c r="B12" s="33">
        <v>2</v>
      </c>
      <c r="C12" s="33">
        <v>1</v>
      </c>
      <c r="D12" s="33">
        <v>1</v>
      </c>
      <c r="E12" s="34">
        <f t="shared" si="1"/>
        <v>50</v>
      </c>
      <c r="F12" s="34">
        <f t="shared" si="2"/>
        <v>50</v>
      </c>
    </row>
    <row r="13" spans="1:7" ht="16.149999999999999">
      <c r="A13" s="33" t="s">
        <v>63</v>
      </c>
      <c r="B13" s="33">
        <v>1</v>
      </c>
      <c r="C13" s="33">
        <v>0</v>
      </c>
      <c r="D13" s="33">
        <v>1</v>
      </c>
      <c r="E13" s="34">
        <f t="shared" si="1"/>
        <v>0</v>
      </c>
      <c r="F13" s="34">
        <f t="shared" si="2"/>
        <v>100</v>
      </c>
    </row>
    <row r="14" spans="1:7" ht="16.149999999999999">
      <c r="A14" s="33" t="s">
        <v>86</v>
      </c>
      <c r="B14" s="33">
        <v>1</v>
      </c>
      <c r="C14" s="33">
        <v>1</v>
      </c>
      <c r="D14" s="33">
        <v>0</v>
      </c>
      <c r="E14" s="34">
        <f t="shared" si="1"/>
        <v>100</v>
      </c>
      <c r="F14" s="34">
        <f t="shared" si="2"/>
        <v>0</v>
      </c>
    </row>
    <row r="15" spans="1:7" ht="16.149999999999999">
      <c r="A15" s="33" t="s">
        <v>46</v>
      </c>
      <c r="B15" s="33">
        <v>1</v>
      </c>
      <c r="C15" s="33">
        <v>1</v>
      </c>
      <c r="D15" s="33">
        <v>0</v>
      </c>
      <c r="E15" s="34">
        <f t="shared" si="1"/>
        <v>100</v>
      </c>
      <c r="F15" s="34">
        <f t="shared" si="2"/>
        <v>0</v>
      </c>
    </row>
    <row r="16" spans="1:7" ht="16.149999999999999">
      <c r="A16" s="35" t="s">
        <v>87</v>
      </c>
      <c r="B16" s="36"/>
      <c r="C16" s="36"/>
      <c r="D16" s="36"/>
      <c r="E16" s="36"/>
      <c r="F16" s="36"/>
    </row>
    <row r="17" spans="1:6" ht="16.149999999999999">
      <c r="A17" s="35" t="s">
        <v>88</v>
      </c>
      <c r="B17" s="36"/>
      <c r="C17" s="36"/>
      <c r="D17" s="36"/>
      <c r="E17" s="36"/>
      <c r="F17" s="36"/>
    </row>
    <row r="18" spans="1:6" ht="16.149999999999999">
      <c r="A18" s="36"/>
      <c r="B18" s="36"/>
      <c r="C18" s="36"/>
      <c r="D18" s="36"/>
      <c r="E18" s="36"/>
      <c r="F18" s="36"/>
    </row>
    <row r="19" spans="1:6" ht="16.149999999999999">
      <c r="A19" s="36"/>
      <c r="B19" s="36"/>
      <c r="C19" s="36"/>
      <c r="D19" s="36"/>
      <c r="E19" s="36"/>
      <c r="F19" s="36"/>
    </row>
    <row r="22" spans="1:6" ht="15.6">
      <c r="A22" s="7"/>
    </row>
  </sheetData>
  <mergeCells count="4">
    <mergeCell ref="B2:D2"/>
    <mergeCell ref="A2:A3"/>
    <mergeCell ref="E2:F2"/>
    <mergeCell ref="A1:F1"/>
  </mergeCells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0DA261-4DA4-4530-A856-011C3EF30442}">
  <dimension ref="A1:G23"/>
  <sheetViews>
    <sheetView showGridLines="0" workbookViewId="0">
      <selection activeCell="A4" sqref="A4:F4"/>
    </sheetView>
  </sheetViews>
  <sheetFormatPr defaultRowHeight="14.45"/>
  <cols>
    <col min="1" max="1" width="27.140625" customWidth="1"/>
    <col min="2" max="6" width="12.7109375" customWidth="1"/>
  </cols>
  <sheetData>
    <row r="1" spans="1:7" ht="50.45" customHeight="1">
      <c r="A1" s="97" t="s">
        <v>89</v>
      </c>
      <c r="B1" s="97"/>
      <c r="C1" s="97"/>
      <c r="D1" s="97"/>
      <c r="E1" s="97"/>
      <c r="F1" s="97"/>
    </row>
    <row r="2" spans="1:7" ht="16.149999999999999">
      <c r="A2" s="96" t="s">
        <v>31</v>
      </c>
      <c r="B2" s="95" t="s">
        <v>79</v>
      </c>
      <c r="C2" s="95"/>
      <c r="D2" s="95"/>
      <c r="E2" s="95" t="s">
        <v>35</v>
      </c>
      <c r="F2" s="95"/>
    </row>
    <row r="3" spans="1:7" ht="16.149999999999999">
      <c r="A3" s="96"/>
      <c r="B3" s="28" t="s">
        <v>34</v>
      </c>
      <c r="C3" s="28" t="s">
        <v>36</v>
      </c>
      <c r="D3" s="28" t="s">
        <v>37</v>
      </c>
      <c r="E3" s="28" t="s">
        <v>36</v>
      </c>
      <c r="F3" s="28" t="s">
        <v>37</v>
      </c>
    </row>
    <row r="4" spans="1:7" ht="16.149999999999999">
      <c r="A4" s="30" t="s">
        <v>38</v>
      </c>
      <c r="B4" s="31">
        <f>SUM(B5:B16)</f>
        <v>89</v>
      </c>
      <c r="C4" s="31">
        <f>SUM(C5:C16)</f>
        <v>46</v>
      </c>
      <c r="D4" s="31">
        <f t="shared" ref="D4" si="0">SUM(D5:D16)</f>
        <v>46</v>
      </c>
      <c r="E4" s="57">
        <v>50</v>
      </c>
      <c r="F4" s="57">
        <v>50</v>
      </c>
      <c r="G4" s="3"/>
    </row>
    <row r="5" spans="1:7" ht="16.149999999999999">
      <c r="A5" s="33" t="s">
        <v>90</v>
      </c>
      <c r="B5" s="33">
        <v>1</v>
      </c>
      <c r="C5" s="33">
        <v>0</v>
      </c>
      <c r="D5" s="33">
        <v>1</v>
      </c>
      <c r="E5" s="34">
        <f>C5/B5*100</f>
        <v>0</v>
      </c>
      <c r="F5" s="34">
        <f>D5/B5*100</f>
        <v>100</v>
      </c>
    </row>
    <row r="6" spans="1:7" ht="16.149999999999999">
      <c r="A6" s="33" t="s">
        <v>58</v>
      </c>
      <c r="B6" s="33">
        <v>1</v>
      </c>
      <c r="C6" s="33">
        <v>0</v>
      </c>
      <c r="D6" s="33">
        <v>1</v>
      </c>
      <c r="E6" s="34">
        <f t="shared" ref="E6:E16" si="1">C6/B6*100</f>
        <v>0</v>
      </c>
      <c r="F6" s="34">
        <f t="shared" ref="F6:F16" si="2">D6/B6*100</f>
        <v>100</v>
      </c>
    </row>
    <row r="7" spans="1:7" ht="16.149999999999999">
      <c r="A7" s="33" t="s">
        <v>39</v>
      </c>
      <c r="B7" s="33">
        <v>36</v>
      </c>
      <c r="C7" s="33">
        <v>16</v>
      </c>
      <c r="D7" s="33">
        <v>20</v>
      </c>
      <c r="E7" s="34">
        <f t="shared" si="1"/>
        <v>44.444444444444443</v>
      </c>
      <c r="F7" s="34">
        <f t="shared" si="2"/>
        <v>55.555555555555557</v>
      </c>
    </row>
    <row r="8" spans="1:7" ht="16.149999999999999">
      <c r="A8" s="42" t="s">
        <v>61</v>
      </c>
      <c r="B8" s="33">
        <v>1</v>
      </c>
      <c r="C8" s="33">
        <v>0</v>
      </c>
      <c r="D8" s="33">
        <v>1</v>
      </c>
      <c r="E8" s="34">
        <f t="shared" si="1"/>
        <v>0</v>
      </c>
      <c r="F8" s="34">
        <f t="shared" si="2"/>
        <v>100</v>
      </c>
    </row>
    <row r="9" spans="1:7" ht="16.149999999999999">
      <c r="A9" s="33" t="s">
        <v>53</v>
      </c>
      <c r="B9" s="33">
        <v>4</v>
      </c>
      <c r="C9" s="33">
        <v>0</v>
      </c>
      <c r="D9" s="33">
        <v>4</v>
      </c>
      <c r="E9" s="34">
        <f t="shared" si="1"/>
        <v>0</v>
      </c>
      <c r="F9" s="34">
        <f t="shared" si="2"/>
        <v>100</v>
      </c>
    </row>
    <row r="10" spans="1:7" ht="16.149999999999999">
      <c r="A10" s="33" t="s">
        <v>43</v>
      </c>
      <c r="B10" s="33">
        <v>8</v>
      </c>
      <c r="C10" s="33">
        <v>5</v>
      </c>
      <c r="D10" s="33">
        <v>3</v>
      </c>
      <c r="E10" s="34">
        <f t="shared" si="1"/>
        <v>62.5</v>
      </c>
      <c r="F10" s="34">
        <f t="shared" si="2"/>
        <v>37.5</v>
      </c>
    </row>
    <row r="11" spans="1:7" ht="16.149999999999999">
      <c r="A11" s="42" t="s">
        <v>59</v>
      </c>
      <c r="B11" s="33">
        <v>4</v>
      </c>
      <c r="C11" s="33">
        <v>4</v>
      </c>
      <c r="D11" s="33">
        <v>0</v>
      </c>
      <c r="E11" s="34">
        <f t="shared" si="1"/>
        <v>100</v>
      </c>
      <c r="F11" s="34">
        <f t="shared" si="2"/>
        <v>0</v>
      </c>
    </row>
    <row r="12" spans="1:7" ht="16.149999999999999">
      <c r="A12" s="33" t="s">
        <v>91</v>
      </c>
      <c r="B12" s="33">
        <v>26</v>
      </c>
      <c r="C12" s="33">
        <v>16</v>
      </c>
      <c r="D12" s="33">
        <v>13</v>
      </c>
      <c r="E12" s="34">
        <f>C12/29*100</f>
        <v>55.172413793103445</v>
      </c>
      <c r="F12" s="34">
        <f>D12/29 *100</f>
        <v>44.827586206896555</v>
      </c>
      <c r="G12" s="3"/>
    </row>
    <row r="13" spans="1:7" ht="16.149999999999999">
      <c r="A13" s="33" t="s">
        <v>92</v>
      </c>
      <c r="B13" s="33">
        <v>4</v>
      </c>
      <c r="C13" s="33">
        <v>3</v>
      </c>
      <c r="D13" s="33">
        <v>1</v>
      </c>
      <c r="E13" s="34">
        <f t="shared" si="1"/>
        <v>75</v>
      </c>
      <c r="F13" s="34">
        <f t="shared" si="2"/>
        <v>25</v>
      </c>
    </row>
    <row r="14" spans="1:7" ht="16.149999999999999">
      <c r="A14" s="33" t="s">
        <v>63</v>
      </c>
      <c r="B14" s="55">
        <v>2</v>
      </c>
      <c r="C14" s="33">
        <v>2</v>
      </c>
      <c r="D14" s="33">
        <v>0</v>
      </c>
      <c r="E14" s="34">
        <f t="shared" si="1"/>
        <v>100</v>
      </c>
      <c r="F14" s="34">
        <f t="shared" si="2"/>
        <v>0</v>
      </c>
    </row>
    <row r="15" spans="1:7" ht="16.149999999999999">
      <c r="A15" s="42" t="s">
        <v>68</v>
      </c>
      <c r="B15" s="33">
        <v>1</v>
      </c>
      <c r="C15" s="33">
        <v>0</v>
      </c>
      <c r="D15" s="33">
        <v>1</v>
      </c>
      <c r="E15" s="34">
        <f t="shared" si="1"/>
        <v>0</v>
      </c>
      <c r="F15" s="34">
        <f t="shared" si="2"/>
        <v>100</v>
      </c>
    </row>
    <row r="16" spans="1:7" ht="16.149999999999999">
      <c r="A16" s="33" t="s">
        <v>93</v>
      </c>
      <c r="B16" s="33">
        <v>1</v>
      </c>
      <c r="C16" s="33">
        <v>0</v>
      </c>
      <c r="D16" s="33">
        <v>1</v>
      </c>
      <c r="E16" s="34">
        <f t="shared" si="1"/>
        <v>0</v>
      </c>
      <c r="F16" s="34">
        <f t="shared" si="2"/>
        <v>100</v>
      </c>
    </row>
    <row r="17" spans="1:6" ht="16.149999999999999">
      <c r="A17" s="56" t="s">
        <v>87</v>
      </c>
      <c r="B17" s="36"/>
      <c r="C17" s="36"/>
      <c r="D17" s="36"/>
      <c r="E17" s="36"/>
      <c r="F17" s="36"/>
    </row>
    <row r="18" spans="1:6" ht="16.149999999999999">
      <c r="A18" s="35" t="s">
        <v>94</v>
      </c>
      <c r="B18" s="36"/>
      <c r="C18" s="36"/>
      <c r="D18" s="36"/>
      <c r="E18" s="36"/>
      <c r="F18" s="36"/>
    </row>
    <row r="19" spans="1:6" ht="15.6">
      <c r="A19" s="6"/>
      <c r="B19" s="1"/>
      <c r="C19" s="1"/>
      <c r="D19" s="1"/>
      <c r="E19" s="1"/>
      <c r="F19" s="1"/>
    </row>
    <row r="23" spans="1:6">
      <c r="A23" s="8"/>
    </row>
  </sheetData>
  <mergeCells count="4">
    <mergeCell ref="A1:F1"/>
    <mergeCell ref="A2:A3"/>
    <mergeCell ref="B2:D2"/>
    <mergeCell ref="E2:F2"/>
  </mergeCells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E57317-543E-4F9E-A07B-6EF468A57B06}">
  <dimension ref="A1:F16"/>
  <sheetViews>
    <sheetView workbookViewId="0">
      <selection activeCell="A11" sqref="A11"/>
    </sheetView>
  </sheetViews>
  <sheetFormatPr defaultRowHeight="14.45"/>
  <cols>
    <col min="1" max="1" width="27.5703125" customWidth="1"/>
    <col min="2" max="2" width="15.7109375" customWidth="1"/>
    <col min="3" max="3" width="18.28515625" customWidth="1"/>
    <col min="4" max="4" width="18.42578125" customWidth="1"/>
    <col min="5" max="6" width="18.28515625" customWidth="1"/>
  </cols>
  <sheetData>
    <row r="1" spans="1:6" ht="37.9" customHeight="1">
      <c r="A1" s="98" t="s">
        <v>95</v>
      </c>
      <c r="B1" s="98"/>
      <c r="C1" s="98"/>
      <c r="D1" s="98"/>
      <c r="E1" s="98"/>
      <c r="F1" s="98"/>
    </row>
    <row r="2" spans="1:6" ht="16.149999999999999">
      <c r="A2" s="96" t="s">
        <v>96</v>
      </c>
      <c r="B2" s="96" t="s">
        <v>34</v>
      </c>
      <c r="C2" s="95" t="s">
        <v>34</v>
      </c>
      <c r="D2" s="95"/>
      <c r="E2" s="99" t="s">
        <v>35</v>
      </c>
      <c r="F2" s="100"/>
    </row>
    <row r="3" spans="1:6" ht="16.149999999999999">
      <c r="A3" s="96"/>
      <c r="B3" s="96"/>
      <c r="C3" s="29" t="s">
        <v>36</v>
      </c>
      <c r="D3" s="29" t="s">
        <v>37</v>
      </c>
      <c r="E3" s="29" t="s">
        <v>36</v>
      </c>
      <c r="F3" s="29" t="s">
        <v>37</v>
      </c>
    </row>
    <row r="4" spans="1:6" ht="16.149999999999999">
      <c r="A4" s="58" t="s">
        <v>34</v>
      </c>
      <c r="B4" s="59">
        <v>8292</v>
      </c>
      <c r="C4" s="59">
        <v>3669</v>
      </c>
      <c r="D4" s="59">
        <v>4623</v>
      </c>
      <c r="E4" s="60">
        <f>C4/B4*100</f>
        <v>44.247467438494937</v>
      </c>
      <c r="F4" s="60">
        <f>D4/B4*100</f>
        <v>55.752532561505063</v>
      </c>
    </row>
    <row r="5" spans="1:6" ht="16.149999999999999">
      <c r="A5" s="61" t="s">
        <v>97</v>
      </c>
      <c r="B5" s="29">
        <v>378</v>
      </c>
      <c r="C5" s="29">
        <v>159</v>
      </c>
      <c r="D5" s="29">
        <v>219</v>
      </c>
      <c r="E5" s="62">
        <f t="shared" ref="E5:E10" si="0">C5/B5*100</f>
        <v>42.063492063492063</v>
      </c>
      <c r="F5" s="62">
        <f t="shared" ref="F5:F10" si="1">D5/B5*100</f>
        <v>57.936507936507944</v>
      </c>
    </row>
    <row r="6" spans="1:6" ht="16.149999999999999">
      <c r="A6" s="61" t="s">
        <v>98</v>
      </c>
      <c r="B6" s="29">
        <v>568</v>
      </c>
      <c r="C6" s="29">
        <v>235</v>
      </c>
      <c r="D6" s="29">
        <v>333</v>
      </c>
      <c r="E6" s="62">
        <f>C6/B6*100</f>
        <v>41.37323943661972</v>
      </c>
      <c r="F6" s="62">
        <f t="shared" si="1"/>
        <v>58.626760563380287</v>
      </c>
    </row>
    <row r="7" spans="1:6" ht="16.149999999999999">
      <c r="A7" s="61" t="s">
        <v>99</v>
      </c>
      <c r="B7" s="63">
        <v>1433</v>
      </c>
      <c r="C7" s="29">
        <v>710</v>
      </c>
      <c r="D7" s="29">
        <v>723</v>
      </c>
      <c r="E7" s="62">
        <f t="shared" si="0"/>
        <v>49.546406140963015</v>
      </c>
      <c r="F7" s="62">
        <f t="shared" si="1"/>
        <v>50.453593859036985</v>
      </c>
    </row>
    <row r="8" spans="1:6" ht="16.149999999999999">
      <c r="A8" s="61" t="s">
        <v>100</v>
      </c>
      <c r="B8" s="63">
        <v>5149</v>
      </c>
      <c r="C8" s="63">
        <v>2222</v>
      </c>
      <c r="D8" s="63">
        <v>2927</v>
      </c>
      <c r="E8" s="62">
        <f t="shared" si="0"/>
        <v>43.154010487473293</v>
      </c>
      <c r="F8" s="62">
        <f t="shared" si="1"/>
        <v>56.845989512526707</v>
      </c>
    </row>
    <row r="9" spans="1:6" ht="16.149999999999999">
      <c r="A9" s="64" t="s">
        <v>101</v>
      </c>
      <c r="B9" s="29">
        <v>359</v>
      </c>
      <c r="C9" s="29">
        <v>160</v>
      </c>
      <c r="D9" s="29">
        <v>199</v>
      </c>
      <c r="E9" s="62">
        <f t="shared" si="0"/>
        <v>44.568245125348191</v>
      </c>
      <c r="F9" s="62">
        <f t="shared" si="1"/>
        <v>55.431754874651809</v>
      </c>
    </row>
    <row r="10" spans="1:6" ht="16.149999999999999">
      <c r="A10" s="61" t="s">
        <v>102</v>
      </c>
      <c r="B10" s="29">
        <v>405</v>
      </c>
      <c r="C10" s="29">
        <v>183</v>
      </c>
      <c r="D10" s="29">
        <v>222</v>
      </c>
      <c r="E10" s="62">
        <f t="shared" si="0"/>
        <v>45.185185185185183</v>
      </c>
      <c r="F10" s="62">
        <f t="shared" si="1"/>
        <v>54.814814814814817</v>
      </c>
    </row>
    <row r="11" spans="1:6" ht="16.149999999999999">
      <c r="A11" s="77" t="s">
        <v>103</v>
      </c>
      <c r="B11" s="65"/>
      <c r="C11" s="65"/>
      <c r="D11" s="65"/>
      <c r="E11" s="45"/>
      <c r="F11" s="45"/>
    </row>
    <row r="12" spans="1:6" ht="16.149999999999999">
      <c r="A12" s="45"/>
      <c r="B12" s="65"/>
      <c r="C12" s="45"/>
      <c r="D12" s="45"/>
      <c r="E12" s="45"/>
      <c r="F12" s="45"/>
    </row>
    <row r="13" spans="1:6">
      <c r="A13" s="45"/>
      <c r="B13" s="45"/>
      <c r="C13" s="45"/>
      <c r="D13" s="45"/>
      <c r="E13" s="45"/>
      <c r="F13" s="45"/>
    </row>
    <row r="14" spans="1:6" ht="15.6">
      <c r="A14" s="25"/>
    </row>
    <row r="16" spans="1:6">
      <c r="A16" s="3"/>
    </row>
  </sheetData>
  <mergeCells count="5">
    <mergeCell ref="A1:F1"/>
    <mergeCell ref="A2:A3"/>
    <mergeCell ref="B2:B3"/>
    <mergeCell ref="C2:D2"/>
    <mergeCell ref="E2:F2"/>
  </mergeCells>
  <pageMargins left="0.511811024" right="0.511811024" top="0.78740157499999996" bottom="0.78740157499999996" header="0.31496062000000002" footer="0.31496062000000002"/>
  <pageSetup paperSize="9" orientation="portrait" horizontalDpi="200" verticalDpi="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65CF23-C0ED-43B9-9FF4-206B150655F3}">
  <dimension ref="A1:H10"/>
  <sheetViews>
    <sheetView workbookViewId="0">
      <selection activeCell="A7" sqref="A7"/>
    </sheetView>
  </sheetViews>
  <sheetFormatPr defaultRowHeight="14.45"/>
  <cols>
    <col min="1" max="1" width="20.7109375" customWidth="1"/>
    <col min="2" max="3" width="18.28515625" customWidth="1"/>
    <col min="4" max="4" width="18.140625" customWidth="1"/>
    <col min="5" max="5" width="18.28515625" customWidth="1"/>
    <col min="6" max="6" width="27.42578125" customWidth="1"/>
    <col min="8" max="8" width="10.7109375" bestFit="1" customWidth="1"/>
  </cols>
  <sheetData>
    <row r="1" spans="1:8" ht="45" customHeight="1">
      <c r="A1" s="98" t="s">
        <v>104</v>
      </c>
      <c r="B1" s="98"/>
      <c r="C1" s="98"/>
      <c r="D1" s="98"/>
      <c r="E1" s="98"/>
      <c r="F1" s="98"/>
    </row>
    <row r="2" spans="1:8" ht="16.149999999999999">
      <c r="A2" s="96" t="s">
        <v>105</v>
      </c>
      <c r="B2" s="101" t="s">
        <v>34</v>
      </c>
      <c r="C2" s="101" t="s">
        <v>35</v>
      </c>
      <c r="D2" s="95" t="s">
        <v>106</v>
      </c>
      <c r="E2" s="95"/>
      <c r="F2" s="95"/>
    </row>
    <row r="3" spans="1:8" ht="32.450000000000003">
      <c r="A3" s="96"/>
      <c r="B3" s="102"/>
      <c r="C3" s="102"/>
      <c r="D3" s="29" t="s">
        <v>34</v>
      </c>
      <c r="E3" s="29" t="s">
        <v>35</v>
      </c>
      <c r="F3" s="66" t="s">
        <v>107</v>
      </c>
    </row>
    <row r="4" spans="1:8" ht="16.149999999999999">
      <c r="A4" s="58" t="s">
        <v>34</v>
      </c>
      <c r="B4" s="59">
        <v>8292</v>
      </c>
      <c r="C4" s="60">
        <f>B4/$B$4*100</f>
        <v>100</v>
      </c>
      <c r="D4" s="59">
        <v>2232</v>
      </c>
      <c r="E4" s="60">
        <f>D4/$D$4*100</f>
        <v>100</v>
      </c>
      <c r="F4" s="67">
        <f>D4/B4*100</f>
        <v>26.917510853835019</v>
      </c>
      <c r="H4" s="26"/>
    </row>
    <row r="5" spans="1:8" ht="16.149999999999999">
      <c r="A5" s="61" t="s">
        <v>36</v>
      </c>
      <c r="B5" s="76">
        <v>3669</v>
      </c>
      <c r="C5" s="62">
        <f t="shared" ref="C5:C6" si="0">B5/$B$4*100</f>
        <v>44.247467438494937</v>
      </c>
      <c r="D5" s="29">
        <v>831</v>
      </c>
      <c r="E5" s="62">
        <f>D5/$D$4*100</f>
        <v>37.231182795698928</v>
      </c>
      <c r="F5" s="68">
        <f>D5/B5*100</f>
        <v>22.649223221586261</v>
      </c>
      <c r="H5" s="26"/>
    </row>
    <row r="6" spans="1:8" ht="16.149999999999999">
      <c r="A6" s="61" t="s">
        <v>108</v>
      </c>
      <c r="B6" s="76">
        <v>4623</v>
      </c>
      <c r="C6" s="62">
        <f t="shared" si="0"/>
        <v>55.752532561505063</v>
      </c>
      <c r="D6" s="63">
        <v>1401</v>
      </c>
      <c r="E6" s="62">
        <f>D6/$D$4*100</f>
        <v>62.768817204301072</v>
      </c>
      <c r="F6" s="68">
        <f t="shared" ref="F6" si="1">D6/B6*100</f>
        <v>30.30499675535367</v>
      </c>
      <c r="H6" s="26"/>
    </row>
    <row r="7" spans="1:8">
      <c r="A7" s="77" t="s">
        <v>103</v>
      </c>
      <c r="B7" s="45"/>
      <c r="C7" s="45"/>
      <c r="D7" s="45"/>
      <c r="E7" s="45"/>
      <c r="F7" s="45"/>
    </row>
    <row r="9" spans="1:8" ht="15.6">
      <c r="A9" s="25"/>
      <c r="B9" s="25"/>
      <c r="C9" s="25"/>
    </row>
    <row r="10" spans="1:8" ht="15.6">
      <c r="A10" s="25"/>
      <c r="B10" s="27"/>
      <c r="C10" s="27"/>
    </row>
  </sheetData>
  <mergeCells count="5">
    <mergeCell ref="A1:F1"/>
    <mergeCell ref="A2:A3"/>
    <mergeCell ref="B2:B3"/>
    <mergeCell ref="C2:C3"/>
    <mergeCell ref="D2:F2"/>
  </mergeCells>
  <pageMargins left="0.511811024" right="0.511811024" top="0.78740157499999996" bottom="0.78740157499999996" header="0.31496062000000002" footer="0.3149606200000000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8162DD-8AD7-46EB-8CF2-1E2E9E8DFD3A}">
  <dimension ref="A1:L15"/>
  <sheetViews>
    <sheetView workbookViewId="0">
      <selection activeCell="A12" sqref="A12"/>
    </sheetView>
  </sheetViews>
  <sheetFormatPr defaultRowHeight="14.45"/>
  <cols>
    <col min="1" max="1" width="21.85546875" customWidth="1"/>
    <col min="2" max="2" width="18.28515625" customWidth="1"/>
    <col min="3" max="4" width="18.140625" customWidth="1"/>
    <col min="5" max="5" width="18.42578125" customWidth="1"/>
    <col min="6" max="6" width="18.140625" customWidth="1"/>
    <col min="7" max="7" width="11.140625" customWidth="1"/>
    <col min="11" max="11" width="10.5703125" customWidth="1"/>
  </cols>
  <sheetData>
    <row r="1" spans="1:12" ht="60" customHeight="1">
      <c r="A1" s="98" t="s">
        <v>109</v>
      </c>
      <c r="B1" s="98"/>
      <c r="C1" s="98"/>
      <c r="D1" s="98"/>
      <c r="E1" s="98"/>
      <c r="F1" s="98"/>
      <c r="G1" s="45"/>
    </row>
    <row r="2" spans="1:12" ht="16.149999999999999">
      <c r="A2" s="96" t="s">
        <v>31</v>
      </c>
      <c r="B2" s="96" t="s">
        <v>34</v>
      </c>
      <c r="C2" s="96" t="s">
        <v>34</v>
      </c>
      <c r="D2" s="96"/>
      <c r="E2" s="96" t="s">
        <v>35</v>
      </c>
      <c r="F2" s="96"/>
      <c r="G2" s="45"/>
    </row>
    <row r="3" spans="1:12" ht="16.149999999999999">
      <c r="A3" s="96"/>
      <c r="B3" s="96"/>
      <c r="C3" s="29" t="s">
        <v>36</v>
      </c>
      <c r="D3" s="29" t="s">
        <v>37</v>
      </c>
      <c r="E3" s="29" t="s">
        <v>36</v>
      </c>
      <c r="F3" s="29" t="s">
        <v>37</v>
      </c>
      <c r="G3" s="45"/>
    </row>
    <row r="4" spans="1:12" ht="16.149999999999999">
      <c r="A4" s="58" t="s">
        <v>34</v>
      </c>
      <c r="B4" s="59">
        <v>1969</v>
      </c>
      <c r="C4" s="69">
        <v>835</v>
      </c>
      <c r="D4" s="59">
        <v>1134</v>
      </c>
      <c r="E4" s="60">
        <f>C4/B4*100</f>
        <v>42.407313357034027</v>
      </c>
      <c r="F4" s="60">
        <f>D4/B4*100</f>
        <v>57.592686642965973</v>
      </c>
      <c r="G4" s="45"/>
    </row>
    <row r="5" spans="1:12" ht="16.149999999999999">
      <c r="A5" s="61" t="s">
        <v>39</v>
      </c>
      <c r="B5" s="29">
        <v>843</v>
      </c>
      <c r="C5" s="29">
        <v>323</v>
      </c>
      <c r="D5" s="29">
        <v>520</v>
      </c>
      <c r="E5" s="62">
        <f>C5/B5*100</f>
        <v>38.31553973902728</v>
      </c>
      <c r="F5" s="62">
        <f>D5/B5*100</f>
        <v>61.68446026097272</v>
      </c>
      <c r="G5" s="45"/>
    </row>
    <row r="6" spans="1:12" ht="16.149999999999999">
      <c r="A6" s="61" t="s">
        <v>40</v>
      </c>
      <c r="B6" s="29">
        <v>325</v>
      </c>
      <c r="C6" s="29">
        <v>146</v>
      </c>
      <c r="D6" s="29">
        <v>179</v>
      </c>
      <c r="E6" s="62">
        <f t="shared" ref="E6:E11" si="0">C6/B6*100</f>
        <v>44.92307692307692</v>
      </c>
      <c r="F6" s="62">
        <f t="shared" ref="F6:F11" si="1">D6/B6*100</f>
        <v>55.07692307692308</v>
      </c>
      <c r="G6" s="45"/>
    </row>
    <row r="7" spans="1:12" ht="16.149999999999999">
      <c r="A7" s="61" t="s">
        <v>82</v>
      </c>
      <c r="B7" s="29">
        <v>24</v>
      </c>
      <c r="C7" s="29">
        <v>3</v>
      </c>
      <c r="D7" s="29">
        <v>21</v>
      </c>
      <c r="E7" s="62">
        <f t="shared" si="0"/>
        <v>12.5</v>
      </c>
      <c r="F7" s="62">
        <f t="shared" si="1"/>
        <v>87.5</v>
      </c>
      <c r="G7" s="45"/>
    </row>
    <row r="8" spans="1:12" ht="16.149999999999999">
      <c r="A8" s="61" t="s">
        <v>43</v>
      </c>
      <c r="B8" s="29">
        <v>193</v>
      </c>
      <c r="C8" s="29">
        <v>94</v>
      </c>
      <c r="D8" s="29">
        <v>99</v>
      </c>
      <c r="E8" s="62">
        <f t="shared" si="0"/>
        <v>48.704663212435236</v>
      </c>
      <c r="F8" s="62">
        <f t="shared" si="1"/>
        <v>51.295336787564771</v>
      </c>
      <c r="G8" s="45"/>
    </row>
    <row r="9" spans="1:12" ht="16.149999999999999">
      <c r="A9" s="61" t="s">
        <v>44</v>
      </c>
      <c r="B9" s="29">
        <v>347</v>
      </c>
      <c r="C9" s="29">
        <v>153</v>
      </c>
      <c r="D9" s="29">
        <v>194</v>
      </c>
      <c r="E9" s="62">
        <f t="shared" si="0"/>
        <v>44.092219020172912</v>
      </c>
      <c r="F9" s="62">
        <f t="shared" si="1"/>
        <v>55.907780979827095</v>
      </c>
      <c r="G9" s="45"/>
    </row>
    <row r="10" spans="1:12" ht="16.149999999999999">
      <c r="A10" s="61" t="s">
        <v>45</v>
      </c>
      <c r="B10" s="29">
        <v>204</v>
      </c>
      <c r="C10" s="29">
        <v>99</v>
      </c>
      <c r="D10" s="29">
        <v>105</v>
      </c>
      <c r="E10" s="62">
        <f t="shared" si="0"/>
        <v>48.529411764705884</v>
      </c>
      <c r="F10" s="62">
        <f t="shared" si="1"/>
        <v>51.470588235294116</v>
      </c>
      <c r="G10" s="45"/>
    </row>
    <row r="11" spans="1:12" ht="16.149999999999999">
      <c r="A11" s="61" t="s">
        <v>46</v>
      </c>
      <c r="B11" s="29">
        <v>33</v>
      </c>
      <c r="C11" s="29">
        <v>17</v>
      </c>
      <c r="D11" s="29">
        <v>16</v>
      </c>
      <c r="E11" s="62">
        <f t="shared" si="0"/>
        <v>51.515151515151516</v>
      </c>
      <c r="F11" s="62">
        <f t="shared" si="1"/>
        <v>48.484848484848484</v>
      </c>
      <c r="G11" s="45"/>
    </row>
    <row r="12" spans="1:12">
      <c r="A12" s="77" t="s">
        <v>103</v>
      </c>
      <c r="B12" s="45"/>
      <c r="C12" s="45"/>
      <c r="D12" s="45"/>
      <c r="E12" s="45"/>
      <c r="F12" s="45"/>
      <c r="G12" s="45"/>
    </row>
    <row r="13" spans="1:12" ht="16.149999999999999">
      <c r="A13" s="45"/>
      <c r="B13" s="65"/>
      <c r="C13" s="65"/>
      <c r="D13" s="65"/>
      <c r="E13" s="65"/>
      <c r="F13" s="65"/>
      <c r="G13" s="65"/>
      <c r="H13" s="24"/>
      <c r="I13" s="24"/>
      <c r="J13" s="24"/>
      <c r="K13" s="24"/>
      <c r="L13" s="24"/>
    </row>
    <row r="14" spans="1:12" ht="16.149999999999999">
      <c r="A14" s="70"/>
      <c r="B14" s="45"/>
      <c r="C14" s="45"/>
      <c r="D14" s="45"/>
      <c r="E14" s="45"/>
      <c r="F14" s="45"/>
      <c r="G14" s="45"/>
    </row>
    <row r="15" spans="1:12" ht="16.149999999999999">
      <c r="A15" s="70"/>
      <c r="B15" s="45"/>
      <c r="C15" s="45"/>
      <c r="D15" s="45"/>
      <c r="E15" s="45"/>
      <c r="F15" s="45"/>
      <c r="G15" s="45"/>
    </row>
  </sheetData>
  <mergeCells count="5">
    <mergeCell ref="A1:F1"/>
    <mergeCell ref="A2:A3"/>
    <mergeCell ref="B2:B3"/>
    <mergeCell ref="C2:D2"/>
    <mergeCell ref="E2:F2"/>
  </mergeCells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9CBF51C3D0CD249ACA104285B211426" ma:contentTypeVersion="13" ma:contentTypeDescription="Crie um novo documento." ma:contentTypeScope="" ma:versionID="6e5fac70133039852db6dab1a40c2a75">
  <xsd:schema xmlns:xsd="http://www.w3.org/2001/XMLSchema" xmlns:xs="http://www.w3.org/2001/XMLSchema" xmlns:p="http://schemas.microsoft.com/office/2006/metadata/properties" xmlns:ns2="16eafe7b-64e5-40df-8ec2-a0d2202d4a2d" xmlns:ns3="8671ea57-2ce5-4a01-988a-3cfa9a895f9f" targetNamespace="http://schemas.microsoft.com/office/2006/metadata/properties" ma:root="true" ma:fieldsID="f32b336ab816c4767cdbfa7b6c59cd1b" ns2:_="" ns3:_="">
    <xsd:import namespace="16eafe7b-64e5-40df-8ec2-a0d2202d4a2d"/>
    <xsd:import namespace="8671ea57-2ce5-4a01-988a-3cfa9a895f9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eafe7b-64e5-40df-8ec2-a0d2202d4a2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429f7ce5-b1b4-49c2-b478-55053dc3db8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671ea57-2ce5-4a01-988a-3cfa9a895f9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7953ecc6-6377-4c66-bacc-87ee2149f888}" ma:internalName="TaxCatchAll" ma:showField="CatchAllData" ma:web="8671ea57-2ce5-4a01-988a-3cfa9a895f9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671ea57-2ce5-4a01-988a-3cfa9a895f9f" xsi:nil="true"/>
    <lcf76f155ced4ddcb4097134ff3c332f xmlns="16eafe7b-64e5-40df-8ec2-a0d2202d4a2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D5883A8-ABFC-48A8-A198-0B93827845A3}"/>
</file>

<file path=customXml/itemProps2.xml><?xml version="1.0" encoding="utf-8"?>
<ds:datastoreItem xmlns:ds="http://schemas.openxmlformats.org/officeDocument/2006/customXml" ds:itemID="{9680A23B-C60C-46BF-BFF5-9CE8E8E3C9B5}"/>
</file>

<file path=customXml/itemProps3.xml><?xml version="1.0" encoding="utf-8"?>
<ds:datastoreItem xmlns:ds="http://schemas.openxmlformats.org/officeDocument/2006/customXml" ds:itemID="{EEA0060D-B0D1-45D3-B6BD-EA235DC0BEC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Alessandra Scalioni Brito</dc:creator>
  <cp:keywords/>
  <dc:description/>
  <cp:lastModifiedBy>Kamilla Dantas Matias</cp:lastModifiedBy>
  <cp:revision/>
  <dcterms:created xsi:type="dcterms:W3CDTF">2024-07-24T15:41:55Z</dcterms:created>
  <dcterms:modified xsi:type="dcterms:W3CDTF">2025-05-09T22:18:09Z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0x010100C9CBF51C3D0CD249ACA104285B211426</vt:lpwstr>
  </property>
  <property fmtid="{D5CDD505-2E9C-101B-9397-08002B2CF9AE}" pid="3" name="MediaServiceImageTags">
    <vt:lpwstr/>
  </property>
  <property fmtid="{D5CDD505-2E9C-101B-9397-08002B2CF9AE}" pid="4" name="MSIP_Label_8293ebb3-af89-4b4e-8679-f751cae191d2_Enabled">
    <vt:lpwstr>true</vt:lpwstr>
  </property>
  <property fmtid="{D5CDD505-2E9C-101B-9397-08002B2CF9AE}" pid="5" name="MSIP_Label_8293ebb3-af89-4b4e-8679-f751cae191d2_SetDate">
    <vt:lpwstr>2024-09-12T14:29:52Z</vt:lpwstr>
  </property>
  <property fmtid="{D5CDD505-2E9C-101B-9397-08002B2CF9AE}" pid="6" name="MSIP_Label_8293ebb3-af89-4b4e-8679-f751cae191d2_Method">
    <vt:lpwstr>Privileged</vt:lpwstr>
  </property>
  <property fmtid="{D5CDD505-2E9C-101B-9397-08002B2CF9AE}" pid="7" name="MSIP_Label_8293ebb3-af89-4b4e-8679-f751cae191d2_Name">
    <vt:lpwstr>PÚBLICA</vt:lpwstr>
  </property>
  <property fmtid="{D5CDD505-2E9C-101B-9397-08002B2CF9AE}" pid="8" name="MSIP_Label_8293ebb3-af89-4b4e-8679-f751cae191d2_SiteId">
    <vt:lpwstr>203643d4-d144-45f5-9ff7-df839e8be4a8</vt:lpwstr>
  </property>
  <property fmtid="{D5CDD505-2E9C-101B-9397-08002B2CF9AE}" pid="9" name="MSIP_Label_8293ebb3-af89-4b4e-8679-f751cae191d2_ActionId">
    <vt:lpwstr>5920a2c9-5f25-471b-a262-30bdea6e83b6</vt:lpwstr>
  </property>
  <property fmtid="{D5CDD505-2E9C-101B-9397-08002B2CF9AE}" pid="10" name="MSIP_Label_8293ebb3-af89-4b4e-8679-f751cae191d2_ContentBits">
    <vt:lpwstr>0</vt:lpwstr>
  </property>
  <property fmtid="{D5CDD505-2E9C-101B-9397-08002B2CF9AE}" pid="11" name="_dlc_DocIdItemGuid">
    <vt:lpwstr>9c4357cb-5f4c-4aa7-99cf-605b18b92de9</vt:lpwstr>
  </property>
</Properties>
</file>